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030"/>
  </bookViews>
  <sheets>
    <sheet name="сведения численности 25-26" sheetId="30" r:id="rId1"/>
  </sheets>
  <calcPr calcId="162913"/>
</workbook>
</file>

<file path=xl/calcChain.xml><?xml version="1.0" encoding="utf-8"?>
<calcChain xmlns="http://schemas.openxmlformats.org/spreadsheetml/2006/main">
  <c r="M24" i="30" l="1"/>
  <c r="J74" i="30"/>
  <c r="I74" i="30"/>
  <c r="H74" i="30"/>
  <c r="F74" i="30"/>
  <c r="G74" i="30"/>
  <c r="E74" i="30"/>
  <c r="G69" i="30"/>
  <c r="E69" i="30"/>
  <c r="H24" i="30"/>
  <c r="G24" i="30"/>
  <c r="G28" i="30" s="1"/>
  <c r="G31" i="30"/>
  <c r="H31" i="30"/>
  <c r="I31" i="30"/>
  <c r="J31" i="30"/>
  <c r="K31" i="30"/>
  <c r="L31" i="30"/>
  <c r="M31" i="30"/>
  <c r="N31" i="30"/>
  <c r="O31" i="30"/>
  <c r="O40" i="30" s="1"/>
  <c r="P31" i="30"/>
  <c r="P40" i="30" s="1"/>
  <c r="Q31" i="30"/>
  <c r="Q40" i="30" s="1"/>
  <c r="R31" i="30"/>
  <c r="S31" i="30"/>
  <c r="T31" i="30"/>
  <c r="T40" i="30" s="1"/>
  <c r="U31" i="30"/>
  <c r="U40" i="30" s="1"/>
  <c r="V31" i="30"/>
  <c r="W31" i="30"/>
  <c r="W40" i="30" s="1"/>
  <c r="X31" i="30"/>
  <c r="X40" i="30" s="1"/>
  <c r="Y31" i="30"/>
  <c r="Y40" i="30" s="1"/>
  <c r="Z31" i="30"/>
  <c r="G27" i="30"/>
  <c r="H27" i="30"/>
  <c r="H28" i="30" s="1"/>
  <c r="I27" i="30"/>
  <c r="I28" i="30" s="1"/>
  <c r="J27" i="30"/>
  <c r="J28" i="30" s="1"/>
  <c r="K27" i="30"/>
  <c r="L27" i="30"/>
  <c r="L28" i="30" s="1"/>
  <c r="M27" i="30"/>
  <c r="N27" i="30"/>
  <c r="O27" i="30"/>
  <c r="P27" i="30"/>
  <c r="P28" i="30" s="1"/>
  <c r="Q27" i="30"/>
  <c r="R27" i="30"/>
  <c r="R28" i="30" s="1"/>
  <c r="S27" i="30"/>
  <c r="T27" i="30"/>
  <c r="T28" i="30" s="1"/>
  <c r="U27" i="30"/>
  <c r="V27" i="30"/>
  <c r="W27" i="30"/>
  <c r="X27" i="30"/>
  <c r="X28" i="30" s="1"/>
  <c r="Y27" i="30"/>
  <c r="Z27" i="30"/>
  <c r="Z28" i="30" s="1"/>
  <c r="F13" i="30"/>
  <c r="G13" i="30"/>
  <c r="H13" i="30"/>
  <c r="I13" i="30"/>
  <c r="J13" i="30"/>
  <c r="K13" i="30"/>
  <c r="L13" i="30"/>
  <c r="M13" i="30"/>
  <c r="N13" i="30"/>
  <c r="O13" i="30"/>
  <c r="P13" i="30"/>
  <c r="Q13" i="30"/>
  <c r="R13" i="30"/>
  <c r="S13" i="30"/>
  <c r="T13" i="30"/>
  <c r="U13" i="30"/>
  <c r="U20" i="30" s="1"/>
  <c r="V13" i="30"/>
  <c r="W13" i="30"/>
  <c r="X13" i="30"/>
  <c r="Y13" i="30"/>
  <c r="Z13" i="30"/>
  <c r="F16" i="30"/>
  <c r="G16" i="30"/>
  <c r="H16" i="30"/>
  <c r="I16" i="30"/>
  <c r="J16" i="30"/>
  <c r="K16" i="30"/>
  <c r="L16" i="30"/>
  <c r="M16" i="30"/>
  <c r="N16" i="30"/>
  <c r="O16" i="30"/>
  <c r="P16" i="30"/>
  <c r="P20" i="30" s="1"/>
  <c r="Q16" i="30"/>
  <c r="R16" i="30"/>
  <c r="S16" i="30"/>
  <c r="T16" i="30"/>
  <c r="U16" i="30"/>
  <c r="V16" i="30"/>
  <c r="W16" i="30"/>
  <c r="X16" i="30"/>
  <c r="X20" i="30" s="1"/>
  <c r="Y16" i="30"/>
  <c r="Z16" i="30"/>
  <c r="K28" i="30"/>
  <c r="M28" i="30"/>
  <c r="N28" i="30"/>
  <c r="O28" i="30"/>
  <c r="Q28" i="30"/>
  <c r="S28" i="30"/>
  <c r="U28" i="30"/>
  <c r="V28" i="30"/>
  <c r="W28" i="30"/>
  <c r="Y28" i="30"/>
  <c r="E28" i="30"/>
  <c r="E20" i="30"/>
  <c r="F24" i="30"/>
  <c r="F28" i="30" s="1"/>
  <c r="E24" i="30"/>
  <c r="Z74" i="30"/>
  <c r="Y74" i="30"/>
  <c r="X74" i="30"/>
  <c r="W74" i="30"/>
  <c r="V74" i="30"/>
  <c r="U74" i="30"/>
  <c r="T74" i="30"/>
  <c r="S74" i="30"/>
  <c r="R74" i="30"/>
  <c r="Q74" i="30"/>
  <c r="P74" i="30"/>
  <c r="O74" i="30"/>
  <c r="Z69" i="30"/>
  <c r="Y69" i="30"/>
  <c r="X69" i="30"/>
  <c r="W69" i="30"/>
  <c r="V69" i="30"/>
  <c r="U69" i="30"/>
  <c r="T69" i="30"/>
  <c r="S69" i="30"/>
  <c r="R69" i="30"/>
  <c r="Q69" i="30"/>
  <c r="P69" i="30"/>
  <c r="O69" i="30"/>
  <c r="J69" i="30"/>
  <c r="I69" i="30"/>
  <c r="H69" i="30"/>
  <c r="F69" i="30"/>
  <c r="Z58" i="30"/>
  <c r="Y58" i="30"/>
  <c r="X58" i="30"/>
  <c r="W58" i="30"/>
  <c r="V58" i="30"/>
  <c r="U58" i="30"/>
  <c r="T58" i="30"/>
  <c r="S58" i="30"/>
  <c r="R58" i="30"/>
  <c r="Q58" i="30"/>
  <c r="P58" i="30"/>
  <c r="O58" i="30"/>
  <c r="N58" i="30"/>
  <c r="M58" i="30"/>
  <c r="L58" i="30"/>
  <c r="K58" i="30"/>
  <c r="J58" i="30"/>
  <c r="I58" i="30"/>
  <c r="H58" i="30"/>
  <c r="G58" i="30"/>
  <c r="F58" i="30"/>
  <c r="E58" i="30"/>
  <c r="Z51" i="30"/>
  <c r="Y51" i="30"/>
  <c r="X51" i="30"/>
  <c r="W51" i="30"/>
  <c r="V51" i="30"/>
  <c r="U51" i="30"/>
  <c r="T51" i="30"/>
  <c r="S51" i="30"/>
  <c r="R51" i="30"/>
  <c r="Q51" i="30"/>
  <c r="P51" i="30"/>
  <c r="O51" i="30"/>
  <c r="N51" i="30"/>
  <c r="M51" i="30"/>
  <c r="L51" i="30"/>
  <c r="K51" i="30"/>
  <c r="J51" i="30"/>
  <c r="I51" i="30"/>
  <c r="H51" i="30"/>
  <c r="G51" i="30"/>
  <c r="F51" i="30"/>
  <c r="E51" i="30"/>
  <c r="Z47" i="30"/>
  <c r="Y47" i="30"/>
  <c r="X47" i="30"/>
  <c r="W47" i="30"/>
  <c r="V47" i="30"/>
  <c r="U47" i="30"/>
  <c r="T47" i="30"/>
  <c r="S47" i="30"/>
  <c r="R47" i="30"/>
  <c r="Q47" i="30"/>
  <c r="P47" i="30"/>
  <c r="O47" i="30"/>
  <c r="N47" i="30"/>
  <c r="M47" i="30"/>
  <c r="L47" i="30"/>
  <c r="K47" i="30"/>
  <c r="J47" i="30"/>
  <c r="I47" i="30"/>
  <c r="H47" i="30"/>
  <c r="G47" i="30"/>
  <c r="F47" i="30"/>
  <c r="E47" i="30"/>
  <c r="Z44" i="30"/>
  <c r="Y44" i="30"/>
  <c r="X44" i="30"/>
  <c r="W44" i="30"/>
  <c r="V44" i="30"/>
  <c r="U44" i="30"/>
  <c r="T44" i="30"/>
  <c r="S44" i="30"/>
  <c r="R44" i="30"/>
  <c r="Q44" i="30"/>
  <c r="P44" i="30"/>
  <c r="O44" i="30"/>
  <c r="N44" i="30"/>
  <c r="M44" i="30"/>
  <c r="L44" i="30"/>
  <c r="K44" i="30"/>
  <c r="J44" i="30"/>
  <c r="I44" i="30"/>
  <c r="H44" i="30"/>
  <c r="G44" i="30"/>
  <c r="F44" i="30"/>
  <c r="E44" i="30"/>
  <c r="Z39" i="30"/>
  <c r="Y39" i="30"/>
  <c r="X39" i="30"/>
  <c r="W39" i="30"/>
  <c r="V39" i="30"/>
  <c r="U39" i="30"/>
  <c r="T39" i="30"/>
  <c r="S39" i="30"/>
  <c r="R39" i="30"/>
  <c r="Q39" i="30"/>
  <c r="P39" i="30"/>
  <c r="O39" i="30"/>
  <c r="N39" i="30"/>
  <c r="M39" i="30"/>
  <c r="L39" i="30"/>
  <c r="K39" i="30"/>
  <c r="J39" i="30"/>
  <c r="I39" i="30"/>
  <c r="H39" i="30"/>
  <c r="G39" i="30"/>
  <c r="F39" i="30"/>
  <c r="E39" i="30"/>
  <c r="Z35" i="30"/>
  <c r="Z40" i="30" s="1"/>
  <c r="Y35" i="30"/>
  <c r="X35" i="30"/>
  <c r="W35" i="30"/>
  <c r="V35" i="30"/>
  <c r="V40" i="30" s="1"/>
  <c r="U35" i="30"/>
  <c r="T35" i="30"/>
  <c r="S35" i="30"/>
  <c r="S40" i="30" s="1"/>
  <c r="R35" i="30"/>
  <c r="R40" i="30" s="1"/>
  <c r="Q35" i="30"/>
  <c r="P35" i="30"/>
  <c r="O35" i="30"/>
  <c r="N35" i="30"/>
  <c r="M35" i="30"/>
  <c r="L35" i="30"/>
  <c r="K35" i="30"/>
  <c r="J35" i="30"/>
  <c r="I35" i="30"/>
  <c r="H35" i="30"/>
  <c r="G35" i="30"/>
  <c r="F35" i="30"/>
  <c r="E35" i="30"/>
  <c r="F31" i="30"/>
  <c r="F40" i="30" s="1"/>
  <c r="E31" i="30"/>
  <c r="E40" i="30" s="1"/>
  <c r="F27" i="30"/>
  <c r="E27" i="30"/>
  <c r="E16" i="30"/>
  <c r="E19" i="30" s="1"/>
  <c r="E13" i="30"/>
  <c r="Z8" i="30"/>
  <c r="Y8" i="30"/>
  <c r="X8" i="30"/>
  <c r="W8" i="30"/>
  <c r="V8" i="30"/>
  <c r="V20" i="30" s="1"/>
  <c r="T8" i="30"/>
  <c r="S8" i="30"/>
  <c r="R8" i="30"/>
  <c r="Q8" i="30"/>
  <c r="P8" i="30"/>
  <c r="O8" i="30"/>
  <c r="N8" i="30"/>
  <c r="N20" i="30" s="1"/>
  <c r="M8" i="30"/>
  <c r="M20" i="30" s="1"/>
  <c r="L8" i="30"/>
  <c r="K8" i="30"/>
  <c r="J8" i="30"/>
  <c r="I8" i="30"/>
  <c r="I20" i="30" s="1"/>
  <c r="H8" i="30"/>
  <c r="F8" i="30"/>
  <c r="E8" i="30"/>
  <c r="F20" i="30" l="1"/>
  <c r="L40" i="30"/>
  <c r="Z20" i="30"/>
  <c r="R20" i="30"/>
  <c r="J20" i="30"/>
  <c r="T20" i="30"/>
  <c r="L20" i="30"/>
  <c r="Y20" i="30"/>
  <c r="Q20" i="30"/>
  <c r="N40" i="30"/>
  <c r="M40" i="30"/>
  <c r="K40" i="30"/>
  <c r="I40" i="30"/>
  <c r="J40" i="30"/>
  <c r="H40" i="30"/>
  <c r="G40" i="30"/>
  <c r="H20" i="30"/>
  <c r="W20" i="30"/>
  <c r="S20" i="30"/>
  <c r="O20" i="30"/>
  <c r="K20" i="30"/>
  <c r="G48" i="30"/>
  <c r="K48" i="30"/>
  <c r="O48" i="30"/>
  <c r="S48" i="30"/>
  <c r="W48" i="30"/>
  <c r="F48" i="30"/>
  <c r="J48" i="30"/>
  <c r="N48" i="30"/>
  <c r="R48" i="30"/>
  <c r="V48" i="30"/>
  <c r="Z48" i="30"/>
  <c r="E48" i="30"/>
  <c r="I48" i="30"/>
  <c r="M48" i="30"/>
  <c r="Q48" i="30"/>
  <c r="U48" i="30"/>
  <c r="Y48" i="30"/>
  <c r="H48" i="30"/>
  <c r="L48" i="30"/>
  <c r="P48" i="30"/>
  <c r="T48" i="30"/>
  <c r="X48" i="30"/>
</calcChain>
</file>

<file path=xl/sharedStrings.xml><?xml version="1.0" encoding="utf-8"?>
<sst xmlns="http://schemas.openxmlformats.org/spreadsheetml/2006/main" count="140" uniqueCount="70">
  <si>
    <t>4 курс</t>
  </si>
  <si>
    <t>3 курс</t>
  </si>
  <si>
    <t>2 курс</t>
  </si>
  <si>
    <t>итого 4 курс:</t>
  </si>
  <si>
    <t>итого 3 курс:</t>
  </si>
  <si>
    <t>итого 2 курс:</t>
  </si>
  <si>
    <t>1 курс</t>
  </si>
  <si>
    <t>итого 1 курс:</t>
  </si>
  <si>
    <t>итого СПО:</t>
  </si>
  <si>
    <t>НПО</t>
  </si>
  <si>
    <t xml:space="preserve">итого 2 курс: </t>
  </si>
  <si>
    <t>Итого НПО:</t>
  </si>
  <si>
    <t>итого заочное отделение:</t>
  </si>
  <si>
    <t>ВНЕБЮДЖЕТ</t>
  </si>
  <si>
    <t>итого внебюджет:</t>
  </si>
  <si>
    <t>40.02.01</t>
  </si>
  <si>
    <t>38.02.01</t>
  </si>
  <si>
    <t>15.02.08</t>
  </si>
  <si>
    <t>15.01.05</t>
  </si>
  <si>
    <t>13.02.11</t>
  </si>
  <si>
    <t>Технология машиностроения</t>
  </si>
  <si>
    <t>Токарь</t>
  </si>
  <si>
    <t>43.01.09</t>
  </si>
  <si>
    <t xml:space="preserve">Швея </t>
  </si>
  <si>
    <t>Повар</t>
  </si>
  <si>
    <t>Электромонтер по ремонту и обслуживанию электрооборудования</t>
  </si>
  <si>
    <t>итого курсы:</t>
  </si>
  <si>
    <t>Оператор швейного оборудования</t>
  </si>
  <si>
    <t>23.02.07</t>
  </si>
  <si>
    <t>46.02.01</t>
  </si>
  <si>
    <t>СПО</t>
  </si>
  <si>
    <t>23.01.17</t>
  </si>
  <si>
    <t>Рабочий по комплексному обслуживанию  и ремонту зданий</t>
  </si>
  <si>
    <t>13.02.13</t>
  </si>
  <si>
    <t>Эксплуатация и обслуживание электрического и электромеханического оборудования (по отраслям)</t>
  </si>
  <si>
    <t>15.02.16</t>
  </si>
  <si>
    <t>40.02.04</t>
  </si>
  <si>
    <t>Юриспруденция</t>
  </si>
  <si>
    <t>Специальность / профессия</t>
  </si>
  <si>
    <t>Наименование  отделения</t>
  </si>
  <si>
    <t>Шифр</t>
  </si>
  <si>
    <t>Номер группы</t>
  </si>
  <si>
    <t>Заочное отделение</t>
  </si>
  <si>
    <t>Профессиональная подготовка</t>
  </si>
  <si>
    <t>Итого профессиональная подготовка:</t>
  </si>
  <si>
    <t>Техническая эксплуатация и обслуживание электрического и электромеханического оборудования (по отраслям)</t>
  </si>
  <si>
    <t>Техническое обслуживание и ремонт двигателей, систем и агрегатов автомобилей</t>
  </si>
  <si>
    <t>Документационное обеспечение управления и архивоведение</t>
  </si>
  <si>
    <t>Право и организация социального обеспечения (очное отделение)</t>
  </si>
  <si>
    <t>Повар, кондитер</t>
  </si>
  <si>
    <t>Мастер по ремонту и обслуживанию автомобилей</t>
  </si>
  <si>
    <t>Курсы</t>
  </si>
  <si>
    <t>Филиал Бисерть (бюджет)</t>
  </si>
  <si>
    <t>итого филиал Бисерть (бюджет):</t>
  </si>
  <si>
    <t>Филиал Бисерть очно-заочное отделение (внебюджет)</t>
  </si>
  <si>
    <t>итого филиал Бисерть (внебюджет):</t>
  </si>
  <si>
    <t>Экономика и бухгалтерский учет (по отраслям)</t>
  </si>
  <si>
    <t>Маляр</t>
  </si>
  <si>
    <t>Сварщик (ручной и частично механизированной сварки (наплавки)</t>
  </si>
  <si>
    <t>всего</t>
  </si>
  <si>
    <t>из них                                       в ак отп</t>
  </si>
  <si>
    <t>Сведения о численности студентов ГАПОУ СО "УрГЗК"  2025 - 2026 учебного года</t>
  </si>
  <si>
    <t>ТМ-224</t>
  </si>
  <si>
    <t>ТМ-323</t>
  </si>
  <si>
    <t>ТМ-422</t>
  </si>
  <si>
    <t>слесарь по ремонту автом</t>
  </si>
  <si>
    <t>ТМ-125</t>
  </si>
  <si>
    <t>Э-125</t>
  </si>
  <si>
    <t>Ю-125</t>
  </si>
  <si>
    <t>Э- 323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</si>
</sst>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0" tint="-0.34998626667073579"/>
      <name val="Calibri"/>
      <family val="2"/>
      <charset val="204"/>
      <scheme val="minor"/>
    </font>
    <font>
      <sz val="11"/>
      <color theme="0" tint="-0.3499862666707357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66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0" xfId="0" applyBorder="1" applyAlignment="1">
      <alignment wrapText="1"/>
    </xf>
    <xf numFmtId="0" fontId="0" fillId="0" borderId="0" xfId="0" applyBorder="1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1" xfId="0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/>
    </xf>
    <xf numFmtId="0" fontId="0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14" fontId="9" fillId="5" borderId="12" xfId="0" applyNumberFormat="1" applyFont="1" applyFill="1" applyBorder="1" applyAlignment="1">
      <alignment horizontal="center" vertical="center" wrapText="1"/>
    </xf>
    <xf numFmtId="14" fontId="9" fillId="5" borderId="5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4" fontId="12" fillId="5" borderId="12" xfId="0" applyNumberFormat="1" applyFont="1" applyFill="1" applyBorder="1" applyAlignment="1">
      <alignment horizontal="center" vertical="center" wrapText="1"/>
    </xf>
    <xf numFmtId="14" fontId="12" fillId="5" borderId="5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left" vertical="center" wrapText="1"/>
    </xf>
    <xf numFmtId="0" fontId="0" fillId="6" borderId="2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/>
    </xf>
    <xf numFmtId="0" fontId="0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 wrapText="1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center" wrapText="1"/>
    </xf>
    <xf numFmtId="49" fontId="0" fillId="3" borderId="3" xfId="0" applyNumberFormat="1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49" fontId="0" fillId="3" borderId="3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4" borderId="3" xfId="0" applyFont="1" applyFill="1" applyBorder="1" applyAlignment="1">
      <alignment horizontal="center" wrapText="1"/>
    </xf>
    <xf numFmtId="14" fontId="6" fillId="5" borderId="6" xfId="0" applyNumberFormat="1" applyFont="1" applyFill="1" applyBorder="1" applyAlignment="1">
      <alignment horizontal="center" vertical="center" wrapText="1"/>
    </xf>
    <xf numFmtId="14" fontId="6" fillId="5" borderId="8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11" fillId="5" borderId="6" xfId="0" applyNumberFormat="1" applyFont="1" applyFill="1" applyBorder="1" applyAlignment="1">
      <alignment horizontal="center" vertical="center" wrapText="1"/>
    </xf>
    <xf numFmtId="14" fontId="11" fillId="5" borderId="8" xfId="0" applyNumberFormat="1" applyFont="1" applyFill="1" applyBorder="1" applyAlignment="1">
      <alignment horizontal="center" vertical="center" wrapText="1"/>
    </xf>
    <xf numFmtId="14" fontId="6" fillId="5" borderId="7" xfId="0" applyNumberFormat="1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FFFF"/>
      <color rgb="FFFAFDC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9"/>
  <sheetViews>
    <sheetView tabSelected="1" zoomScale="80" zoomScaleNormal="80" workbookViewId="0">
      <pane ySplit="4" topLeftCell="A17" activePane="bottomLeft" state="frozen"/>
      <selection pane="bottomLeft" activeCell="O38" sqref="O38"/>
    </sheetView>
  </sheetViews>
  <sheetFormatPr defaultRowHeight="15" x14ac:dyDescent="0.25"/>
  <cols>
    <col min="1" max="1" width="15" customWidth="1"/>
    <col min="2" max="2" width="11" bestFit="1" customWidth="1"/>
    <col min="3" max="3" width="47.140625" customWidth="1"/>
    <col min="4" max="4" width="8.5703125" style="7" customWidth="1"/>
    <col min="5" max="5" width="8.28515625" style="45" customWidth="1"/>
    <col min="6" max="18" width="6.7109375" style="45" customWidth="1"/>
    <col min="19" max="20" width="6.7109375" style="61" customWidth="1"/>
    <col min="21" max="26" width="6.7109375" style="45" customWidth="1"/>
    <col min="27" max="27" width="11.42578125" customWidth="1"/>
  </cols>
  <sheetData>
    <row r="1" spans="1:28" ht="26.25" x14ac:dyDescent="0.25">
      <c r="A1" s="128" t="s">
        <v>61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</row>
    <row r="2" spans="1:28" ht="21" customHeight="1" thickBot="1" x14ac:dyDescent="0.3"/>
    <row r="3" spans="1:28" ht="39.75" customHeight="1" thickBot="1" x14ac:dyDescent="0.3">
      <c r="A3" s="132" t="s">
        <v>39</v>
      </c>
      <c r="B3" s="134" t="s">
        <v>40</v>
      </c>
      <c r="C3" s="136" t="s">
        <v>38</v>
      </c>
      <c r="D3" s="138" t="s">
        <v>41</v>
      </c>
      <c r="E3" s="114">
        <v>45901</v>
      </c>
      <c r="F3" s="131"/>
      <c r="G3" s="114">
        <v>45931</v>
      </c>
      <c r="H3" s="115"/>
      <c r="I3" s="114">
        <v>45962</v>
      </c>
      <c r="J3" s="115"/>
      <c r="K3" s="131">
        <v>45992</v>
      </c>
      <c r="L3" s="115"/>
      <c r="M3" s="114">
        <v>46023</v>
      </c>
      <c r="N3" s="115"/>
      <c r="O3" s="114">
        <v>46054</v>
      </c>
      <c r="P3" s="115"/>
      <c r="Q3" s="114">
        <v>46082</v>
      </c>
      <c r="R3" s="115"/>
      <c r="S3" s="129">
        <v>46113</v>
      </c>
      <c r="T3" s="130"/>
      <c r="U3" s="114">
        <v>46143</v>
      </c>
      <c r="V3" s="115"/>
      <c r="W3" s="114">
        <v>46174</v>
      </c>
      <c r="X3" s="115"/>
      <c r="Y3" s="114">
        <v>46204</v>
      </c>
      <c r="Z3" s="115"/>
      <c r="AA3" s="2"/>
      <c r="AB3" s="1"/>
    </row>
    <row r="4" spans="1:28" ht="26.25" customHeight="1" thickBot="1" x14ac:dyDescent="0.3">
      <c r="A4" s="133"/>
      <c r="B4" s="135"/>
      <c r="C4" s="137"/>
      <c r="D4" s="139"/>
      <c r="E4" s="59" t="s">
        <v>59</v>
      </c>
      <c r="F4" s="60" t="s">
        <v>60</v>
      </c>
      <c r="G4" s="59" t="s">
        <v>59</v>
      </c>
      <c r="H4" s="60" t="s">
        <v>60</v>
      </c>
      <c r="I4" s="59" t="s">
        <v>59</v>
      </c>
      <c r="J4" s="60" t="s">
        <v>60</v>
      </c>
      <c r="K4" s="59" t="s">
        <v>59</v>
      </c>
      <c r="L4" s="60" t="s">
        <v>60</v>
      </c>
      <c r="M4" s="59" t="s">
        <v>59</v>
      </c>
      <c r="N4" s="60" t="s">
        <v>60</v>
      </c>
      <c r="O4" s="59" t="s">
        <v>59</v>
      </c>
      <c r="P4" s="60" t="s">
        <v>60</v>
      </c>
      <c r="Q4" s="59" t="s">
        <v>59</v>
      </c>
      <c r="R4" s="60" t="s">
        <v>60</v>
      </c>
      <c r="S4" s="62" t="s">
        <v>59</v>
      </c>
      <c r="T4" s="63" t="s">
        <v>60</v>
      </c>
      <c r="U4" s="59" t="s">
        <v>59</v>
      </c>
      <c r="V4" s="60" t="s">
        <v>60</v>
      </c>
      <c r="W4" s="59" t="s">
        <v>59</v>
      </c>
      <c r="X4" s="60" t="s">
        <v>60</v>
      </c>
      <c r="Y4" s="59" t="s">
        <v>59</v>
      </c>
      <c r="Z4" s="60" t="s">
        <v>60</v>
      </c>
      <c r="AA4" s="2"/>
      <c r="AB4" s="1"/>
    </row>
    <row r="5" spans="1:28" x14ac:dyDescent="0.25">
      <c r="A5" s="113" t="s">
        <v>30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2"/>
    </row>
    <row r="6" spans="1:28" s="7" customFormat="1" ht="34.5" customHeight="1" x14ac:dyDescent="0.25">
      <c r="A6" s="116" t="s">
        <v>0</v>
      </c>
      <c r="B6" s="9" t="s">
        <v>28</v>
      </c>
      <c r="C6" s="13" t="s">
        <v>46</v>
      </c>
      <c r="D6" s="33">
        <v>421</v>
      </c>
      <c r="E6" s="91">
        <v>14</v>
      </c>
      <c r="F6" s="91">
        <v>1</v>
      </c>
      <c r="G6" s="91">
        <v>13</v>
      </c>
      <c r="H6" s="91">
        <v>0</v>
      </c>
      <c r="I6" s="91">
        <v>13</v>
      </c>
      <c r="J6" s="91">
        <v>0</v>
      </c>
      <c r="K6" s="91">
        <v>13</v>
      </c>
      <c r="L6" s="91">
        <v>0</v>
      </c>
      <c r="M6" s="91">
        <v>13</v>
      </c>
      <c r="N6" s="91">
        <v>0</v>
      </c>
      <c r="O6" s="91"/>
      <c r="P6" s="91"/>
      <c r="Q6" s="91"/>
      <c r="R6" s="91"/>
      <c r="S6" s="65"/>
      <c r="T6" s="65"/>
      <c r="U6" s="91"/>
      <c r="V6" s="91"/>
      <c r="W6" s="91"/>
      <c r="X6" s="91"/>
      <c r="Y6" s="91"/>
      <c r="Z6" s="91"/>
      <c r="AA6" s="14"/>
    </row>
    <row r="7" spans="1:28" s="7" customFormat="1" ht="45" x14ac:dyDescent="0.25">
      <c r="A7" s="119"/>
      <c r="B7" s="9" t="s">
        <v>19</v>
      </c>
      <c r="C7" s="13" t="s">
        <v>45</v>
      </c>
      <c r="D7" s="33">
        <v>427</v>
      </c>
      <c r="E7" s="91">
        <v>13</v>
      </c>
      <c r="F7" s="91">
        <v>0</v>
      </c>
      <c r="G7" s="91">
        <v>13</v>
      </c>
      <c r="H7" s="91">
        <v>0</v>
      </c>
      <c r="I7" s="91">
        <v>13</v>
      </c>
      <c r="J7" s="91">
        <v>0</v>
      </c>
      <c r="K7" s="91">
        <v>12</v>
      </c>
      <c r="L7" s="91">
        <v>0</v>
      </c>
      <c r="M7" s="91">
        <v>12</v>
      </c>
      <c r="N7" s="91">
        <v>0</v>
      </c>
      <c r="O7" s="91"/>
      <c r="P7" s="91"/>
      <c r="Q7" s="91"/>
      <c r="R7" s="91"/>
      <c r="S7" s="65"/>
      <c r="T7" s="65"/>
      <c r="U7" s="91"/>
      <c r="V7" s="91"/>
      <c r="W7" s="91"/>
      <c r="X7" s="91"/>
      <c r="Y7" s="91"/>
      <c r="Z7" s="91"/>
      <c r="AA7" s="14"/>
    </row>
    <row r="8" spans="1:28" s="31" customFormat="1" x14ac:dyDescent="0.25">
      <c r="A8" s="20"/>
      <c r="B8" s="3"/>
      <c r="C8" s="21" t="s">
        <v>3</v>
      </c>
      <c r="D8" s="3"/>
      <c r="E8" s="3">
        <f>SUM(E6:E7)</f>
        <v>27</v>
      </c>
      <c r="F8" s="3">
        <f t="shared" ref="F8:Z8" si="0">SUM(F6:F7)</f>
        <v>1</v>
      </c>
      <c r="G8" s="3">
        <v>26</v>
      </c>
      <c r="H8" s="3">
        <f t="shared" si="0"/>
        <v>0</v>
      </c>
      <c r="I8" s="3">
        <f t="shared" si="0"/>
        <v>26</v>
      </c>
      <c r="J8" s="3">
        <f t="shared" si="0"/>
        <v>0</v>
      </c>
      <c r="K8" s="3">
        <f t="shared" si="0"/>
        <v>25</v>
      </c>
      <c r="L8" s="3">
        <f t="shared" si="0"/>
        <v>0</v>
      </c>
      <c r="M8" s="3">
        <f t="shared" si="0"/>
        <v>25</v>
      </c>
      <c r="N8" s="3">
        <f t="shared" si="0"/>
        <v>0</v>
      </c>
      <c r="O8" s="3">
        <f t="shared" si="0"/>
        <v>0</v>
      </c>
      <c r="P8" s="3">
        <f t="shared" si="0"/>
        <v>0</v>
      </c>
      <c r="Q8" s="3">
        <f t="shared" si="0"/>
        <v>0</v>
      </c>
      <c r="R8" s="3">
        <f t="shared" si="0"/>
        <v>0</v>
      </c>
      <c r="S8" s="66">
        <f t="shared" si="0"/>
        <v>0</v>
      </c>
      <c r="T8" s="66">
        <f t="shared" si="0"/>
        <v>0</v>
      </c>
      <c r="U8" s="3">
        <v>0</v>
      </c>
      <c r="V8" s="3">
        <f t="shared" si="0"/>
        <v>0</v>
      </c>
      <c r="W8" s="3">
        <f t="shared" si="0"/>
        <v>0</v>
      </c>
      <c r="X8" s="3">
        <f t="shared" si="0"/>
        <v>0</v>
      </c>
      <c r="Y8" s="3">
        <f t="shared" si="0"/>
        <v>0</v>
      </c>
      <c r="Z8" s="3">
        <f t="shared" si="0"/>
        <v>0</v>
      </c>
      <c r="AA8" s="15"/>
    </row>
    <row r="9" spans="1:28" s="7" customFormat="1" ht="32.25" customHeight="1" x14ac:dyDescent="0.25">
      <c r="A9" s="116" t="s">
        <v>1</v>
      </c>
      <c r="B9" s="9" t="s">
        <v>28</v>
      </c>
      <c r="C9" s="13" t="s">
        <v>46</v>
      </c>
      <c r="D9" s="33">
        <v>331</v>
      </c>
      <c r="E9" s="91">
        <v>21</v>
      </c>
      <c r="F9" s="91">
        <v>0</v>
      </c>
      <c r="G9" s="91">
        <v>20</v>
      </c>
      <c r="H9" s="91">
        <v>0</v>
      </c>
      <c r="I9" s="6">
        <v>20</v>
      </c>
      <c r="J9" s="6">
        <v>0</v>
      </c>
      <c r="K9" s="6">
        <v>20</v>
      </c>
      <c r="L9" s="6">
        <v>0</v>
      </c>
      <c r="M9" s="6">
        <v>20</v>
      </c>
      <c r="N9" s="6">
        <v>0</v>
      </c>
      <c r="O9" s="6"/>
      <c r="P9" s="6"/>
      <c r="Q9" s="6"/>
      <c r="R9" s="6"/>
      <c r="S9" s="65"/>
      <c r="T9" s="65"/>
      <c r="U9" s="6"/>
      <c r="V9" s="6"/>
      <c r="W9" s="6"/>
      <c r="X9" s="6"/>
      <c r="Y9" s="6"/>
      <c r="Z9" s="6"/>
      <c r="AA9" s="15"/>
    </row>
    <row r="10" spans="1:28" s="7" customFormat="1" ht="30" x14ac:dyDescent="0.25">
      <c r="A10" s="117"/>
      <c r="B10" s="4" t="s">
        <v>29</v>
      </c>
      <c r="C10" s="16" t="s">
        <v>47</v>
      </c>
      <c r="D10" s="33">
        <v>336</v>
      </c>
      <c r="E10" s="91">
        <v>18</v>
      </c>
      <c r="F10" s="91">
        <v>1</v>
      </c>
      <c r="G10" s="17">
        <v>18</v>
      </c>
      <c r="H10" s="91">
        <v>0</v>
      </c>
      <c r="I10" s="6">
        <v>18</v>
      </c>
      <c r="J10" s="6">
        <v>0</v>
      </c>
      <c r="K10" s="6">
        <v>17</v>
      </c>
      <c r="L10" s="6">
        <v>0</v>
      </c>
      <c r="M10" s="6">
        <v>17</v>
      </c>
      <c r="N10" s="6">
        <v>1</v>
      </c>
      <c r="O10" s="6"/>
      <c r="P10" s="6"/>
      <c r="Q10" s="6"/>
      <c r="R10" s="6"/>
      <c r="S10" s="65"/>
      <c r="T10" s="65"/>
      <c r="U10" s="6"/>
      <c r="V10" s="6"/>
      <c r="W10" s="6"/>
      <c r="X10" s="6"/>
      <c r="Y10" s="6"/>
      <c r="Z10" s="6"/>
      <c r="AA10" s="15"/>
    </row>
    <row r="11" spans="1:28" s="7" customFormat="1" ht="45" x14ac:dyDescent="0.25">
      <c r="A11" s="117"/>
      <c r="B11" s="9" t="s">
        <v>19</v>
      </c>
      <c r="C11" s="13" t="s">
        <v>45</v>
      </c>
      <c r="D11" s="33">
        <v>337</v>
      </c>
      <c r="E11" s="91">
        <v>19</v>
      </c>
      <c r="F11" s="91">
        <v>0</v>
      </c>
      <c r="G11" s="91">
        <v>19</v>
      </c>
      <c r="H11" s="91">
        <v>0</v>
      </c>
      <c r="I11" s="6">
        <v>19</v>
      </c>
      <c r="J11" s="6">
        <v>0</v>
      </c>
      <c r="K11" s="6">
        <v>19</v>
      </c>
      <c r="L11" s="6">
        <v>0</v>
      </c>
      <c r="M11" s="6">
        <v>19</v>
      </c>
      <c r="N11" s="6">
        <v>0</v>
      </c>
      <c r="O11" s="6"/>
      <c r="P11" s="6"/>
      <c r="Q11" s="6"/>
      <c r="R11" s="6"/>
      <c r="S11" s="65"/>
      <c r="T11" s="65"/>
      <c r="U11" s="6"/>
      <c r="V11" s="6"/>
      <c r="W11" s="6"/>
      <c r="X11" s="6"/>
      <c r="Y11" s="6"/>
      <c r="Z11" s="6"/>
      <c r="AA11" s="15"/>
    </row>
    <row r="12" spans="1:28" s="7" customFormat="1" ht="30" x14ac:dyDescent="0.25">
      <c r="A12" s="117"/>
      <c r="B12" s="4" t="s">
        <v>15</v>
      </c>
      <c r="C12" s="16" t="s">
        <v>48</v>
      </c>
      <c r="D12" s="33">
        <v>338</v>
      </c>
      <c r="E12" s="91">
        <v>24</v>
      </c>
      <c r="F12" s="91">
        <v>0</v>
      </c>
      <c r="G12" s="91">
        <v>24</v>
      </c>
      <c r="H12" s="91">
        <v>0</v>
      </c>
      <c r="I12" s="6">
        <v>24</v>
      </c>
      <c r="J12" s="6">
        <v>0</v>
      </c>
      <c r="K12" s="6">
        <v>24</v>
      </c>
      <c r="L12" s="6">
        <v>0</v>
      </c>
      <c r="M12" s="6">
        <v>24</v>
      </c>
      <c r="N12" s="6">
        <v>0</v>
      </c>
      <c r="O12" s="6"/>
      <c r="P12" s="6"/>
      <c r="Q12" s="6"/>
      <c r="R12" s="6"/>
      <c r="S12" s="65"/>
      <c r="T12" s="65"/>
      <c r="U12" s="6"/>
      <c r="V12" s="6"/>
      <c r="W12" s="6"/>
      <c r="X12" s="6"/>
      <c r="Y12" s="6"/>
      <c r="Z12" s="6"/>
      <c r="AA12" s="15"/>
    </row>
    <row r="13" spans="1:28" s="31" customFormat="1" x14ac:dyDescent="0.25">
      <c r="A13" s="20"/>
      <c r="B13" s="3"/>
      <c r="C13" s="21" t="s">
        <v>4</v>
      </c>
      <c r="D13" s="3"/>
      <c r="E13" s="3">
        <f>SUM(E9:E12)</f>
        <v>82</v>
      </c>
      <c r="F13" s="3">
        <f>SUM(F9:F12)</f>
        <v>1</v>
      </c>
      <c r="G13" s="3">
        <f t="shared" ref="G13:Z13" si="1">SUM(G9:G12)</f>
        <v>81</v>
      </c>
      <c r="H13" s="3">
        <f t="shared" si="1"/>
        <v>0</v>
      </c>
      <c r="I13" s="3">
        <f t="shared" si="1"/>
        <v>81</v>
      </c>
      <c r="J13" s="3">
        <f t="shared" si="1"/>
        <v>0</v>
      </c>
      <c r="K13" s="3">
        <f t="shared" si="1"/>
        <v>80</v>
      </c>
      <c r="L13" s="3">
        <f t="shared" si="1"/>
        <v>0</v>
      </c>
      <c r="M13" s="3">
        <f t="shared" si="1"/>
        <v>80</v>
      </c>
      <c r="N13" s="3">
        <f t="shared" si="1"/>
        <v>1</v>
      </c>
      <c r="O13" s="3">
        <f t="shared" si="1"/>
        <v>0</v>
      </c>
      <c r="P13" s="3">
        <f t="shared" si="1"/>
        <v>0</v>
      </c>
      <c r="Q13" s="3">
        <f t="shared" si="1"/>
        <v>0</v>
      </c>
      <c r="R13" s="3">
        <f t="shared" si="1"/>
        <v>0</v>
      </c>
      <c r="S13" s="3">
        <f t="shared" si="1"/>
        <v>0</v>
      </c>
      <c r="T13" s="3">
        <f t="shared" si="1"/>
        <v>0</v>
      </c>
      <c r="U13" s="3">
        <f t="shared" si="1"/>
        <v>0</v>
      </c>
      <c r="V13" s="3">
        <f t="shared" si="1"/>
        <v>0</v>
      </c>
      <c r="W13" s="3">
        <f t="shared" si="1"/>
        <v>0</v>
      </c>
      <c r="X13" s="3">
        <f t="shared" si="1"/>
        <v>0</v>
      </c>
      <c r="Y13" s="3">
        <f t="shared" si="1"/>
        <v>0</v>
      </c>
      <c r="Z13" s="3">
        <f t="shared" si="1"/>
        <v>0</v>
      </c>
      <c r="AA13" s="15"/>
    </row>
    <row r="14" spans="1:28" s="7" customFormat="1" x14ac:dyDescent="0.25">
      <c r="A14" s="116" t="s">
        <v>2</v>
      </c>
      <c r="B14" s="19" t="s">
        <v>35</v>
      </c>
      <c r="C14" s="22" t="s">
        <v>20</v>
      </c>
      <c r="D14" s="35">
        <v>242</v>
      </c>
      <c r="E14" s="86">
        <v>24</v>
      </c>
      <c r="F14" s="86">
        <v>0</v>
      </c>
      <c r="G14" s="86">
        <v>24</v>
      </c>
      <c r="H14" s="86">
        <v>0</v>
      </c>
      <c r="I14" s="88">
        <v>24</v>
      </c>
      <c r="J14" s="88">
        <v>0</v>
      </c>
      <c r="K14" s="88">
        <v>24</v>
      </c>
      <c r="L14" s="88">
        <v>0</v>
      </c>
      <c r="M14" s="88">
        <v>24</v>
      </c>
      <c r="N14" s="88">
        <v>0</v>
      </c>
      <c r="O14" s="88"/>
      <c r="P14" s="88"/>
      <c r="Q14" s="88"/>
      <c r="R14" s="88"/>
      <c r="S14" s="67"/>
      <c r="T14" s="67"/>
      <c r="U14" s="88"/>
      <c r="V14" s="88"/>
      <c r="W14" s="88"/>
      <c r="X14" s="88"/>
      <c r="Y14" s="6"/>
      <c r="Z14" s="6"/>
      <c r="AA14" s="15"/>
    </row>
    <row r="15" spans="1:28" s="7" customFormat="1" ht="45" customHeight="1" x14ac:dyDescent="0.25">
      <c r="A15" s="117"/>
      <c r="B15" s="9" t="s">
        <v>33</v>
      </c>
      <c r="C15" s="13" t="s">
        <v>34</v>
      </c>
      <c r="D15" s="33">
        <v>247</v>
      </c>
      <c r="E15" s="91">
        <v>21</v>
      </c>
      <c r="F15" s="91">
        <v>0</v>
      </c>
      <c r="G15" s="91">
        <v>21</v>
      </c>
      <c r="H15" s="91">
        <v>0</v>
      </c>
      <c r="I15" s="6">
        <v>21</v>
      </c>
      <c r="J15" s="6">
        <v>0</v>
      </c>
      <c r="K15" s="6">
        <v>18</v>
      </c>
      <c r="L15" s="6">
        <v>0</v>
      </c>
      <c r="M15" s="6">
        <v>18</v>
      </c>
      <c r="N15" s="6">
        <v>0</v>
      </c>
      <c r="O15" s="6"/>
      <c r="P15" s="6"/>
      <c r="Q15" s="6"/>
      <c r="R15" s="6"/>
      <c r="S15" s="65"/>
      <c r="T15" s="65"/>
      <c r="U15" s="6"/>
      <c r="V15" s="6"/>
      <c r="W15" s="6"/>
      <c r="X15" s="6"/>
      <c r="Y15" s="6"/>
      <c r="Z15" s="6"/>
      <c r="AA15" s="15"/>
    </row>
    <row r="16" spans="1:28" s="31" customFormat="1" x14ac:dyDescent="0.25">
      <c r="A16" s="20"/>
      <c r="B16" s="3"/>
      <c r="C16" s="21" t="s">
        <v>5</v>
      </c>
      <c r="D16" s="3"/>
      <c r="E16" s="3">
        <f>SUM(E14:E15)</f>
        <v>45</v>
      </c>
      <c r="F16" s="3">
        <f t="shared" ref="F16:Z16" si="2">SUM(F14:F15)</f>
        <v>0</v>
      </c>
      <c r="G16" s="3">
        <f t="shared" si="2"/>
        <v>45</v>
      </c>
      <c r="H16" s="3">
        <f t="shared" si="2"/>
        <v>0</v>
      </c>
      <c r="I16" s="3">
        <f t="shared" si="2"/>
        <v>45</v>
      </c>
      <c r="J16" s="3">
        <f t="shared" si="2"/>
        <v>0</v>
      </c>
      <c r="K16" s="3">
        <f t="shared" si="2"/>
        <v>42</v>
      </c>
      <c r="L16" s="3">
        <f t="shared" si="2"/>
        <v>0</v>
      </c>
      <c r="M16" s="3">
        <f t="shared" si="2"/>
        <v>42</v>
      </c>
      <c r="N16" s="3">
        <f t="shared" si="2"/>
        <v>0</v>
      </c>
      <c r="O16" s="3">
        <f t="shared" si="2"/>
        <v>0</v>
      </c>
      <c r="P16" s="3">
        <f t="shared" si="2"/>
        <v>0</v>
      </c>
      <c r="Q16" s="3">
        <f t="shared" si="2"/>
        <v>0</v>
      </c>
      <c r="R16" s="3">
        <f t="shared" si="2"/>
        <v>0</v>
      </c>
      <c r="S16" s="3">
        <f t="shared" si="2"/>
        <v>0</v>
      </c>
      <c r="T16" s="3">
        <f t="shared" si="2"/>
        <v>0</v>
      </c>
      <c r="U16" s="3">
        <f t="shared" si="2"/>
        <v>0</v>
      </c>
      <c r="V16" s="3">
        <f t="shared" si="2"/>
        <v>0</v>
      </c>
      <c r="W16" s="3">
        <f t="shared" si="2"/>
        <v>0</v>
      </c>
      <c r="X16" s="3">
        <f t="shared" si="2"/>
        <v>0</v>
      </c>
      <c r="Y16" s="3">
        <f t="shared" si="2"/>
        <v>0</v>
      </c>
      <c r="Z16" s="3">
        <f t="shared" si="2"/>
        <v>0</v>
      </c>
      <c r="AA16" s="15"/>
    </row>
    <row r="17" spans="1:27" s="31" customFormat="1" x14ac:dyDescent="0.25">
      <c r="A17" s="140" t="s">
        <v>6</v>
      </c>
      <c r="B17" s="97" t="s">
        <v>35</v>
      </c>
      <c r="C17" s="98" t="s">
        <v>20</v>
      </c>
      <c r="D17" s="37">
        <v>152</v>
      </c>
      <c r="E17" s="5">
        <v>17</v>
      </c>
      <c r="F17" s="5">
        <v>0</v>
      </c>
      <c r="G17" s="95">
        <v>23</v>
      </c>
      <c r="H17" s="95">
        <v>0</v>
      </c>
      <c r="I17" s="95">
        <v>25</v>
      </c>
      <c r="J17" s="95">
        <v>0</v>
      </c>
      <c r="K17" s="95">
        <v>25</v>
      </c>
      <c r="L17" s="95">
        <v>0</v>
      </c>
      <c r="M17" s="95">
        <v>24</v>
      </c>
      <c r="N17" s="95">
        <v>0</v>
      </c>
      <c r="O17" s="95"/>
      <c r="P17" s="95"/>
      <c r="Q17" s="95"/>
      <c r="R17" s="95"/>
      <c r="S17" s="96"/>
      <c r="T17" s="96"/>
      <c r="U17" s="95"/>
      <c r="V17" s="95"/>
      <c r="W17" s="95"/>
      <c r="X17" s="95"/>
      <c r="Y17" s="95"/>
      <c r="Z17" s="95"/>
      <c r="AA17" s="15"/>
    </row>
    <row r="18" spans="1:27" s="31" customFormat="1" ht="45" x14ac:dyDescent="0.25">
      <c r="A18" s="122"/>
      <c r="B18" s="97" t="s">
        <v>33</v>
      </c>
      <c r="C18" s="13" t="s">
        <v>34</v>
      </c>
      <c r="D18" s="37">
        <v>157</v>
      </c>
      <c r="E18" s="5">
        <v>12</v>
      </c>
      <c r="F18" s="5">
        <v>0</v>
      </c>
      <c r="G18" s="95">
        <v>21</v>
      </c>
      <c r="H18" s="95">
        <v>0</v>
      </c>
      <c r="I18" s="95">
        <v>24</v>
      </c>
      <c r="J18" s="95">
        <v>0</v>
      </c>
      <c r="K18" s="95">
        <v>24</v>
      </c>
      <c r="L18" s="95">
        <v>0</v>
      </c>
      <c r="M18" s="95">
        <v>23</v>
      </c>
      <c r="N18" s="95">
        <v>0</v>
      </c>
      <c r="O18" s="95"/>
      <c r="P18" s="95"/>
      <c r="Q18" s="95"/>
      <c r="R18" s="95"/>
      <c r="S18" s="96"/>
      <c r="T18" s="96"/>
      <c r="U18" s="95"/>
      <c r="V18" s="95"/>
      <c r="W18" s="95"/>
      <c r="X18" s="95"/>
      <c r="Y18" s="95"/>
      <c r="Z18" s="95"/>
      <c r="AA18" s="15"/>
    </row>
    <row r="19" spans="1:27" s="31" customFormat="1" x14ac:dyDescent="0.25">
      <c r="A19" s="20"/>
      <c r="B19" s="3"/>
      <c r="C19" s="21" t="s">
        <v>7</v>
      </c>
      <c r="D19" s="3"/>
      <c r="E19" s="3">
        <f>SUM(E17:E18)</f>
        <v>29</v>
      </c>
      <c r="F19" s="3">
        <v>0</v>
      </c>
      <c r="G19" s="3">
        <v>44</v>
      </c>
      <c r="H19" s="3">
        <v>0</v>
      </c>
      <c r="I19" s="3">
        <v>49</v>
      </c>
      <c r="J19" s="3">
        <v>0</v>
      </c>
      <c r="K19" s="3">
        <v>49</v>
      </c>
      <c r="L19" s="3">
        <v>0</v>
      </c>
      <c r="M19" s="3">
        <v>47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15"/>
    </row>
    <row r="20" spans="1:27" s="31" customFormat="1" x14ac:dyDescent="0.25">
      <c r="A20" s="20"/>
      <c r="B20" s="3"/>
      <c r="C20" s="73" t="s">
        <v>8</v>
      </c>
      <c r="D20" s="74"/>
      <c r="E20" s="74">
        <f>SUM(E19,E16,E13,E8)</f>
        <v>183</v>
      </c>
      <c r="F20" s="74">
        <f>SUM(F8+F13+F16+F19)</f>
        <v>2</v>
      </c>
      <c r="G20" s="74">
        <v>196</v>
      </c>
      <c r="H20" s="74">
        <f t="shared" ref="H20:Z20" si="3">SUM(H8+H13+H16+H19)</f>
        <v>0</v>
      </c>
      <c r="I20" s="74">
        <f t="shared" si="3"/>
        <v>201</v>
      </c>
      <c r="J20" s="74">
        <f t="shared" si="3"/>
        <v>0</v>
      </c>
      <c r="K20" s="74">
        <f t="shared" si="3"/>
        <v>196</v>
      </c>
      <c r="L20" s="74">
        <f t="shared" si="3"/>
        <v>0</v>
      </c>
      <c r="M20" s="74">
        <f t="shared" si="3"/>
        <v>194</v>
      </c>
      <c r="N20" s="74">
        <f t="shared" si="3"/>
        <v>1</v>
      </c>
      <c r="O20" s="74">
        <f t="shared" si="3"/>
        <v>0</v>
      </c>
      <c r="P20" s="74">
        <f t="shared" si="3"/>
        <v>0</v>
      </c>
      <c r="Q20" s="74">
        <f t="shared" si="3"/>
        <v>0</v>
      </c>
      <c r="R20" s="74">
        <f t="shared" si="3"/>
        <v>0</v>
      </c>
      <c r="S20" s="74">
        <f t="shared" si="3"/>
        <v>0</v>
      </c>
      <c r="T20" s="74">
        <f t="shared" si="3"/>
        <v>0</v>
      </c>
      <c r="U20" s="74">
        <f t="shared" si="3"/>
        <v>0</v>
      </c>
      <c r="V20" s="74">
        <f t="shared" si="3"/>
        <v>0</v>
      </c>
      <c r="W20" s="74">
        <f t="shared" si="3"/>
        <v>0</v>
      </c>
      <c r="X20" s="74">
        <f t="shared" si="3"/>
        <v>0</v>
      </c>
      <c r="Y20" s="74">
        <f t="shared" si="3"/>
        <v>0</v>
      </c>
      <c r="Z20" s="74">
        <f t="shared" si="3"/>
        <v>0</v>
      </c>
      <c r="AA20" s="15"/>
    </row>
    <row r="21" spans="1:27" s="7" customFormat="1" x14ac:dyDescent="0.25">
      <c r="A21" s="120" t="s">
        <v>13</v>
      </c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5"/>
    </row>
    <row r="22" spans="1:27" s="7" customFormat="1" x14ac:dyDescent="0.25">
      <c r="A22" s="140" t="s">
        <v>6</v>
      </c>
      <c r="B22" s="99" t="s">
        <v>36</v>
      </c>
      <c r="C22" s="100" t="s">
        <v>37</v>
      </c>
      <c r="D22" s="101">
        <v>158</v>
      </c>
      <c r="E22" s="103">
        <v>21</v>
      </c>
      <c r="F22" s="103">
        <v>0</v>
      </c>
      <c r="G22" s="92">
        <v>21</v>
      </c>
      <c r="H22" s="92">
        <v>0</v>
      </c>
      <c r="I22" s="92">
        <v>21</v>
      </c>
      <c r="J22" s="92">
        <v>0</v>
      </c>
      <c r="K22" s="92">
        <v>21</v>
      </c>
      <c r="L22" s="92">
        <v>0</v>
      </c>
      <c r="M22" s="92">
        <v>21</v>
      </c>
      <c r="N22" s="92">
        <v>0</v>
      </c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5"/>
      <c r="AA22" s="15"/>
    </row>
    <row r="23" spans="1:27" s="7" customFormat="1" x14ac:dyDescent="0.25">
      <c r="A23" s="122"/>
      <c r="B23" s="99"/>
      <c r="C23" s="100"/>
      <c r="D23" s="101">
        <v>156</v>
      </c>
      <c r="E23" s="103">
        <v>7</v>
      </c>
      <c r="F23" s="103">
        <v>0</v>
      </c>
      <c r="G23" s="92">
        <v>11</v>
      </c>
      <c r="H23" s="92">
        <v>0</v>
      </c>
      <c r="I23" s="92">
        <v>15</v>
      </c>
      <c r="J23" s="92">
        <v>0</v>
      </c>
      <c r="K23" s="92">
        <v>17</v>
      </c>
      <c r="L23" s="92">
        <v>0</v>
      </c>
      <c r="M23" s="92">
        <v>16</v>
      </c>
      <c r="N23" s="92">
        <v>0</v>
      </c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5"/>
      <c r="AA23" s="15"/>
    </row>
    <row r="24" spans="1:27" s="7" customFormat="1" x14ac:dyDescent="0.25">
      <c r="A24" s="123"/>
      <c r="B24" s="39"/>
      <c r="C24" s="102" t="s">
        <v>7</v>
      </c>
      <c r="D24" s="39"/>
      <c r="E24" s="39">
        <f>SUM(E22:E23)</f>
        <v>28</v>
      </c>
      <c r="F24" s="39">
        <f>SUM(F22:F23)</f>
        <v>0</v>
      </c>
      <c r="G24" s="39">
        <f>SUM(G22:G23)</f>
        <v>32</v>
      </c>
      <c r="H24" s="39">
        <f>SUM(H22:H23)</f>
        <v>0</v>
      </c>
      <c r="I24" s="39">
        <v>36</v>
      </c>
      <c r="J24" s="39">
        <v>0</v>
      </c>
      <c r="K24" s="39">
        <v>38</v>
      </c>
      <c r="L24" s="39">
        <v>0</v>
      </c>
      <c r="M24" s="39">
        <f>SUM(M22:M23)</f>
        <v>37</v>
      </c>
      <c r="N24" s="39">
        <v>0</v>
      </c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"/>
      <c r="AA24" s="15"/>
    </row>
    <row r="25" spans="1:27" s="7" customFormat="1" x14ac:dyDescent="0.25">
      <c r="A25" s="122" t="s">
        <v>2</v>
      </c>
      <c r="B25" s="48" t="s">
        <v>36</v>
      </c>
      <c r="C25" s="49" t="s">
        <v>37</v>
      </c>
      <c r="D25" s="46">
        <v>248</v>
      </c>
      <c r="E25" s="47">
        <v>19</v>
      </c>
      <c r="F25" s="47">
        <v>0</v>
      </c>
      <c r="G25" s="47">
        <v>18</v>
      </c>
      <c r="H25" s="47">
        <v>0</v>
      </c>
      <c r="I25" s="47">
        <v>18</v>
      </c>
      <c r="J25" s="47">
        <v>0</v>
      </c>
      <c r="K25" s="47">
        <v>18</v>
      </c>
      <c r="L25" s="47">
        <v>0</v>
      </c>
      <c r="M25" s="47">
        <v>17</v>
      </c>
      <c r="N25" s="47">
        <v>0</v>
      </c>
      <c r="O25" s="47"/>
      <c r="P25" s="47"/>
      <c r="Q25" s="47"/>
      <c r="R25" s="47"/>
      <c r="S25" s="68"/>
      <c r="T25" s="68"/>
      <c r="U25" s="47"/>
      <c r="V25" s="47"/>
      <c r="W25" s="47"/>
      <c r="X25" s="47"/>
      <c r="Y25" s="47"/>
      <c r="Z25" s="11"/>
      <c r="AA25" s="15"/>
    </row>
    <row r="26" spans="1:27" s="7" customFormat="1" x14ac:dyDescent="0.25">
      <c r="A26" s="123"/>
      <c r="B26" s="17" t="s">
        <v>36</v>
      </c>
      <c r="C26" s="24" t="s">
        <v>37</v>
      </c>
      <c r="D26" s="36">
        <v>249</v>
      </c>
      <c r="E26" s="11">
        <v>17</v>
      </c>
      <c r="F26" s="11">
        <v>0</v>
      </c>
      <c r="G26" s="11">
        <v>17</v>
      </c>
      <c r="H26" s="11">
        <v>0</v>
      </c>
      <c r="I26" s="11">
        <v>17</v>
      </c>
      <c r="J26" s="11">
        <v>0</v>
      </c>
      <c r="K26" s="11">
        <v>17</v>
      </c>
      <c r="L26" s="11">
        <v>0</v>
      </c>
      <c r="M26" s="11">
        <v>17</v>
      </c>
      <c r="N26" s="11">
        <v>0</v>
      </c>
      <c r="O26" s="11"/>
      <c r="P26" s="11"/>
      <c r="Q26" s="11"/>
      <c r="R26" s="11"/>
      <c r="S26" s="69"/>
      <c r="T26" s="69"/>
      <c r="U26" s="11"/>
      <c r="V26" s="11"/>
      <c r="W26" s="11"/>
      <c r="X26" s="11"/>
      <c r="Y26" s="11"/>
      <c r="Z26" s="11"/>
      <c r="AA26" s="15"/>
    </row>
    <row r="27" spans="1:27" s="7" customFormat="1" x14ac:dyDescent="0.25">
      <c r="A27" s="39"/>
      <c r="B27" s="40"/>
      <c r="C27" s="21" t="s">
        <v>5</v>
      </c>
      <c r="D27" s="34"/>
      <c r="E27" s="3">
        <f>SUM(E25:E26)</f>
        <v>36</v>
      </c>
      <c r="F27" s="3">
        <f t="shared" ref="F27:Z27" si="4">SUM(F25:F26)</f>
        <v>0</v>
      </c>
      <c r="G27" s="3">
        <f t="shared" si="4"/>
        <v>35</v>
      </c>
      <c r="H27" s="3">
        <f t="shared" si="4"/>
        <v>0</v>
      </c>
      <c r="I27" s="3">
        <f t="shared" si="4"/>
        <v>35</v>
      </c>
      <c r="J27" s="3">
        <f t="shared" si="4"/>
        <v>0</v>
      </c>
      <c r="K27" s="3">
        <f t="shared" si="4"/>
        <v>35</v>
      </c>
      <c r="L27" s="3">
        <f t="shared" si="4"/>
        <v>0</v>
      </c>
      <c r="M27" s="3">
        <f t="shared" si="4"/>
        <v>34</v>
      </c>
      <c r="N27" s="3">
        <f t="shared" si="4"/>
        <v>0</v>
      </c>
      <c r="O27" s="3">
        <f t="shared" si="4"/>
        <v>0</v>
      </c>
      <c r="P27" s="3">
        <f t="shared" si="4"/>
        <v>0</v>
      </c>
      <c r="Q27" s="3">
        <f t="shared" si="4"/>
        <v>0</v>
      </c>
      <c r="R27" s="3">
        <f t="shared" si="4"/>
        <v>0</v>
      </c>
      <c r="S27" s="3">
        <f t="shared" si="4"/>
        <v>0</v>
      </c>
      <c r="T27" s="3">
        <f t="shared" si="4"/>
        <v>0</v>
      </c>
      <c r="U27" s="3">
        <f t="shared" si="4"/>
        <v>0</v>
      </c>
      <c r="V27" s="3">
        <f t="shared" si="4"/>
        <v>0</v>
      </c>
      <c r="W27" s="3">
        <f t="shared" si="4"/>
        <v>0</v>
      </c>
      <c r="X27" s="3">
        <f t="shared" si="4"/>
        <v>0</v>
      </c>
      <c r="Y27" s="3">
        <f t="shared" si="4"/>
        <v>0</v>
      </c>
      <c r="Z27" s="3">
        <f t="shared" si="4"/>
        <v>0</v>
      </c>
      <c r="AA27" s="15"/>
    </row>
    <row r="28" spans="1:27" s="31" customFormat="1" x14ac:dyDescent="0.25">
      <c r="A28" s="25"/>
      <c r="B28" s="18"/>
      <c r="C28" s="76" t="s">
        <v>14</v>
      </c>
      <c r="D28" s="77"/>
      <c r="E28" s="77">
        <f>SUM(E24+E27)</f>
        <v>64</v>
      </c>
      <c r="F28" s="77">
        <f t="shared" ref="F28:Z28" si="5">SUM(F24+F27)</f>
        <v>0</v>
      </c>
      <c r="G28" s="77">
        <f t="shared" si="5"/>
        <v>67</v>
      </c>
      <c r="H28" s="77">
        <f t="shared" si="5"/>
        <v>0</v>
      </c>
      <c r="I28" s="77">
        <f t="shared" si="5"/>
        <v>71</v>
      </c>
      <c r="J28" s="77">
        <f t="shared" si="5"/>
        <v>0</v>
      </c>
      <c r="K28" s="77">
        <f t="shared" si="5"/>
        <v>73</v>
      </c>
      <c r="L28" s="77">
        <f t="shared" si="5"/>
        <v>0</v>
      </c>
      <c r="M28" s="77">
        <f t="shared" si="5"/>
        <v>71</v>
      </c>
      <c r="N28" s="77">
        <f t="shared" si="5"/>
        <v>0</v>
      </c>
      <c r="O28" s="77">
        <f t="shared" si="5"/>
        <v>0</v>
      </c>
      <c r="P28" s="77">
        <f t="shared" si="5"/>
        <v>0</v>
      </c>
      <c r="Q28" s="77">
        <f t="shared" si="5"/>
        <v>0</v>
      </c>
      <c r="R28" s="77">
        <f t="shared" si="5"/>
        <v>0</v>
      </c>
      <c r="S28" s="77">
        <f t="shared" si="5"/>
        <v>0</v>
      </c>
      <c r="T28" s="77">
        <f t="shared" si="5"/>
        <v>0</v>
      </c>
      <c r="U28" s="77">
        <f t="shared" si="5"/>
        <v>0</v>
      </c>
      <c r="V28" s="77">
        <f t="shared" si="5"/>
        <v>0</v>
      </c>
      <c r="W28" s="77">
        <f t="shared" si="5"/>
        <v>0</v>
      </c>
      <c r="X28" s="77">
        <f t="shared" si="5"/>
        <v>0</v>
      </c>
      <c r="Y28" s="77">
        <f t="shared" si="5"/>
        <v>0</v>
      </c>
      <c r="Z28" s="77">
        <f t="shared" si="5"/>
        <v>0</v>
      </c>
      <c r="AA28" s="15"/>
    </row>
    <row r="29" spans="1:27" s="7" customFormat="1" x14ac:dyDescent="0.25">
      <c r="A29" s="120" t="s">
        <v>9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5"/>
    </row>
    <row r="30" spans="1:27" s="7" customFormat="1" x14ac:dyDescent="0.25">
      <c r="A30" s="93" t="s">
        <v>0</v>
      </c>
      <c r="B30" s="42" t="s">
        <v>22</v>
      </c>
      <c r="C30" s="43" t="s">
        <v>49</v>
      </c>
      <c r="D30" s="46">
        <v>42</v>
      </c>
      <c r="E30" s="47">
        <v>11</v>
      </c>
      <c r="F30" s="47">
        <v>1</v>
      </c>
      <c r="G30" s="47">
        <v>10</v>
      </c>
      <c r="H30" s="47">
        <v>0</v>
      </c>
      <c r="I30" s="47">
        <v>10</v>
      </c>
      <c r="J30" s="47">
        <v>0</v>
      </c>
      <c r="K30" s="47">
        <v>8</v>
      </c>
      <c r="L30" s="47">
        <v>0</v>
      </c>
      <c r="M30" s="47">
        <v>8</v>
      </c>
      <c r="N30" s="47">
        <v>0</v>
      </c>
      <c r="O30" s="47"/>
      <c r="P30" s="47"/>
      <c r="Q30" s="47"/>
      <c r="R30" s="47"/>
      <c r="S30" s="68"/>
      <c r="T30" s="68"/>
      <c r="U30" s="47"/>
      <c r="V30" s="47"/>
      <c r="W30" s="47"/>
      <c r="X30" s="47"/>
      <c r="Y30" s="47"/>
      <c r="Z30" s="11"/>
      <c r="AA30" s="15"/>
    </row>
    <row r="31" spans="1:27" s="31" customFormat="1" x14ac:dyDescent="0.25">
      <c r="A31" s="25"/>
      <c r="B31" s="32"/>
      <c r="C31" s="21" t="s">
        <v>3</v>
      </c>
      <c r="D31" s="3"/>
      <c r="E31" s="3">
        <f t="shared" ref="E31:Z31" si="6">SUM(E30:E30)</f>
        <v>11</v>
      </c>
      <c r="F31" s="3">
        <f t="shared" si="6"/>
        <v>1</v>
      </c>
      <c r="G31" s="3">
        <f t="shared" si="6"/>
        <v>10</v>
      </c>
      <c r="H31" s="3">
        <f t="shared" si="6"/>
        <v>0</v>
      </c>
      <c r="I31" s="3">
        <f t="shared" si="6"/>
        <v>10</v>
      </c>
      <c r="J31" s="3">
        <f t="shared" si="6"/>
        <v>0</v>
      </c>
      <c r="K31" s="3">
        <f t="shared" si="6"/>
        <v>8</v>
      </c>
      <c r="L31" s="3">
        <f t="shared" si="6"/>
        <v>0</v>
      </c>
      <c r="M31" s="3">
        <f t="shared" si="6"/>
        <v>8</v>
      </c>
      <c r="N31" s="3">
        <f t="shared" si="6"/>
        <v>0</v>
      </c>
      <c r="O31" s="3">
        <f t="shared" si="6"/>
        <v>0</v>
      </c>
      <c r="P31" s="3">
        <f t="shared" si="6"/>
        <v>0</v>
      </c>
      <c r="Q31" s="3">
        <f t="shared" si="6"/>
        <v>0</v>
      </c>
      <c r="R31" s="3">
        <f t="shared" si="6"/>
        <v>0</v>
      </c>
      <c r="S31" s="66">
        <f t="shared" si="6"/>
        <v>0</v>
      </c>
      <c r="T31" s="66">
        <f t="shared" si="6"/>
        <v>0</v>
      </c>
      <c r="U31" s="3">
        <f t="shared" si="6"/>
        <v>0</v>
      </c>
      <c r="V31" s="3">
        <f t="shared" si="6"/>
        <v>0</v>
      </c>
      <c r="W31" s="3">
        <f t="shared" si="6"/>
        <v>0</v>
      </c>
      <c r="X31" s="3">
        <f t="shared" si="6"/>
        <v>0</v>
      </c>
      <c r="Y31" s="3">
        <f t="shared" si="6"/>
        <v>0</v>
      </c>
      <c r="Z31" s="3">
        <f t="shared" si="6"/>
        <v>0</v>
      </c>
      <c r="AA31" s="15"/>
    </row>
    <row r="32" spans="1:27" s="7" customFormat="1" x14ac:dyDescent="0.25">
      <c r="A32" s="116" t="s">
        <v>2</v>
      </c>
      <c r="B32" s="9" t="s">
        <v>22</v>
      </c>
      <c r="C32" s="26" t="s">
        <v>49</v>
      </c>
      <c r="D32" s="33">
        <v>22</v>
      </c>
      <c r="E32" s="5">
        <v>22</v>
      </c>
      <c r="F32" s="5">
        <v>0</v>
      </c>
      <c r="G32" s="5">
        <v>21</v>
      </c>
      <c r="H32" s="5">
        <v>0</v>
      </c>
      <c r="I32" s="11">
        <v>21</v>
      </c>
      <c r="J32" s="11">
        <v>0</v>
      </c>
      <c r="K32" s="5">
        <v>21</v>
      </c>
      <c r="L32" s="5">
        <v>0</v>
      </c>
      <c r="M32" s="5">
        <v>21</v>
      </c>
      <c r="N32" s="5">
        <v>0</v>
      </c>
      <c r="O32" s="5"/>
      <c r="P32" s="5"/>
      <c r="Q32" s="5"/>
      <c r="R32" s="5"/>
      <c r="S32" s="70"/>
      <c r="T32" s="70"/>
      <c r="U32" s="5"/>
      <c r="V32" s="5"/>
      <c r="W32" s="5"/>
      <c r="X32" s="5"/>
      <c r="Y32" s="5"/>
      <c r="Z32" s="5"/>
      <c r="AA32" s="15"/>
    </row>
    <row r="33" spans="1:27" s="7" customFormat="1" ht="30" x14ac:dyDescent="0.25">
      <c r="A33" s="117"/>
      <c r="B33" s="9" t="s">
        <v>31</v>
      </c>
      <c r="C33" s="13" t="s">
        <v>50</v>
      </c>
      <c r="D33" s="33">
        <v>25</v>
      </c>
      <c r="E33" s="5">
        <v>21</v>
      </c>
      <c r="F33" s="5">
        <v>2</v>
      </c>
      <c r="G33" s="5">
        <v>21</v>
      </c>
      <c r="H33" s="5">
        <v>2</v>
      </c>
      <c r="I33" s="11">
        <v>17</v>
      </c>
      <c r="J33" s="11">
        <v>2</v>
      </c>
      <c r="K33" s="5">
        <v>17</v>
      </c>
      <c r="L33" s="5">
        <v>2</v>
      </c>
      <c r="M33" s="5">
        <v>16</v>
      </c>
      <c r="N33" s="5">
        <v>2</v>
      </c>
      <c r="O33" s="5"/>
      <c r="P33" s="5"/>
      <c r="Q33" s="5"/>
      <c r="R33" s="5"/>
      <c r="S33" s="70"/>
      <c r="T33" s="70"/>
      <c r="U33" s="5"/>
      <c r="V33" s="5"/>
      <c r="W33" s="5"/>
      <c r="X33" s="5"/>
      <c r="Y33" s="5"/>
      <c r="Z33" s="5"/>
      <c r="AA33" s="15"/>
    </row>
    <row r="34" spans="1:27" s="7" customFormat="1" ht="32.25" customHeight="1" x14ac:dyDescent="0.25">
      <c r="A34" s="112"/>
      <c r="B34" s="9" t="s">
        <v>18</v>
      </c>
      <c r="C34" s="26" t="s">
        <v>58</v>
      </c>
      <c r="D34" s="33">
        <v>28</v>
      </c>
      <c r="E34" s="6">
        <v>24</v>
      </c>
      <c r="F34" s="6">
        <v>0</v>
      </c>
      <c r="G34" s="6">
        <v>24</v>
      </c>
      <c r="H34" s="6">
        <v>0</v>
      </c>
      <c r="I34" s="6">
        <v>24</v>
      </c>
      <c r="J34" s="6">
        <v>0</v>
      </c>
      <c r="K34" s="6">
        <v>24</v>
      </c>
      <c r="L34" s="6">
        <v>0</v>
      </c>
      <c r="M34" s="6">
        <v>24</v>
      </c>
      <c r="N34" s="6">
        <v>0</v>
      </c>
      <c r="O34" s="6"/>
      <c r="P34" s="6"/>
      <c r="Q34" s="6"/>
      <c r="R34" s="6"/>
      <c r="S34" s="65"/>
      <c r="T34" s="65"/>
      <c r="U34" s="6"/>
      <c r="V34" s="6"/>
      <c r="W34" s="6"/>
      <c r="X34" s="6"/>
      <c r="Y34" s="6"/>
      <c r="Z34" s="6"/>
      <c r="AA34" s="15"/>
    </row>
    <row r="35" spans="1:27" s="31" customFormat="1" x14ac:dyDescent="0.25">
      <c r="A35" s="20"/>
      <c r="B35" s="3"/>
      <c r="C35" s="27" t="s">
        <v>10</v>
      </c>
      <c r="D35" s="3"/>
      <c r="E35" s="3">
        <f>SUM(E32:E34)</f>
        <v>67</v>
      </c>
      <c r="F35" s="3">
        <f t="shared" ref="F35:Z35" si="7">SUM(F32:F34)</f>
        <v>2</v>
      </c>
      <c r="G35" s="3">
        <f t="shared" si="7"/>
        <v>66</v>
      </c>
      <c r="H35" s="3">
        <f t="shared" si="7"/>
        <v>2</v>
      </c>
      <c r="I35" s="3">
        <f t="shared" si="7"/>
        <v>62</v>
      </c>
      <c r="J35" s="3">
        <f t="shared" si="7"/>
        <v>2</v>
      </c>
      <c r="K35" s="3">
        <f t="shared" si="7"/>
        <v>62</v>
      </c>
      <c r="L35" s="3">
        <f t="shared" si="7"/>
        <v>2</v>
      </c>
      <c r="M35" s="3">
        <f t="shared" si="7"/>
        <v>61</v>
      </c>
      <c r="N35" s="3">
        <f t="shared" si="7"/>
        <v>2</v>
      </c>
      <c r="O35" s="3">
        <f t="shared" si="7"/>
        <v>0</v>
      </c>
      <c r="P35" s="3">
        <f t="shared" si="7"/>
        <v>0</v>
      </c>
      <c r="Q35" s="3">
        <f t="shared" si="7"/>
        <v>0</v>
      </c>
      <c r="R35" s="3">
        <f t="shared" si="7"/>
        <v>0</v>
      </c>
      <c r="S35" s="66">
        <f t="shared" si="7"/>
        <v>0</v>
      </c>
      <c r="T35" s="66">
        <f t="shared" si="7"/>
        <v>0</v>
      </c>
      <c r="U35" s="3">
        <f t="shared" si="7"/>
        <v>0</v>
      </c>
      <c r="V35" s="3">
        <f t="shared" si="7"/>
        <v>0</v>
      </c>
      <c r="W35" s="3">
        <f t="shared" si="7"/>
        <v>0</v>
      </c>
      <c r="X35" s="3">
        <f t="shared" si="7"/>
        <v>0</v>
      </c>
      <c r="Y35" s="3">
        <f t="shared" si="7"/>
        <v>0</v>
      </c>
      <c r="Z35" s="3">
        <f t="shared" si="7"/>
        <v>0</v>
      </c>
      <c r="AA35" s="15"/>
    </row>
    <row r="36" spans="1:27" s="7" customFormat="1" x14ac:dyDescent="0.25">
      <c r="A36" s="117" t="s">
        <v>6</v>
      </c>
      <c r="B36" s="9" t="s">
        <v>22</v>
      </c>
      <c r="C36" s="26" t="s">
        <v>49</v>
      </c>
      <c r="D36" s="33">
        <v>12</v>
      </c>
      <c r="E36" s="6">
        <v>23</v>
      </c>
      <c r="F36" s="6">
        <v>0</v>
      </c>
      <c r="G36" s="6">
        <v>25</v>
      </c>
      <c r="H36" s="6">
        <v>0</v>
      </c>
      <c r="I36" s="6">
        <v>25</v>
      </c>
      <c r="J36" s="6">
        <v>0</v>
      </c>
      <c r="K36" s="6">
        <v>25</v>
      </c>
      <c r="L36" s="6">
        <v>0</v>
      </c>
      <c r="M36" s="6">
        <v>26</v>
      </c>
      <c r="N36" s="6">
        <v>0</v>
      </c>
      <c r="O36" s="6"/>
      <c r="P36" s="6"/>
      <c r="Q36" s="6"/>
      <c r="R36" s="6"/>
      <c r="S36" s="65"/>
      <c r="T36" s="65"/>
      <c r="U36" s="6"/>
      <c r="V36" s="6"/>
      <c r="W36" s="6"/>
      <c r="X36" s="6"/>
      <c r="Y36" s="6"/>
      <c r="Z36" s="6"/>
      <c r="AA36" s="15"/>
    </row>
    <row r="37" spans="1:27" s="7" customFormat="1" ht="30.75" customHeight="1" x14ac:dyDescent="0.25">
      <c r="A37" s="117"/>
      <c r="B37" s="9" t="s">
        <v>31</v>
      </c>
      <c r="C37" s="13" t="s">
        <v>50</v>
      </c>
      <c r="D37" s="33">
        <v>15</v>
      </c>
      <c r="E37" s="6">
        <v>23</v>
      </c>
      <c r="F37" s="6">
        <v>0</v>
      </c>
      <c r="G37" s="6">
        <v>25</v>
      </c>
      <c r="H37" s="6">
        <v>0</v>
      </c>
      <c r="I37" s="6">
        <v>25</v>
      </c>
      <c r="J37" s="6">
        <v>0</v>
      </c>
      <c r="K37" s="6">
        <v>25</v>
      </c>
      <c r="L37" s="6">
        <v>0</v>
      </c>
      <c r="M37" s="6">
        <v>24</v>
      </c>
      <c r="N37" s="6">
        <v>0</v>
      </c>
      <c r="O37" s="6"/>
      <c r="P37" s="6"/>
      <c r="Q37" s="6"/>
      <c r="R37" s="6"/>
      <c r="S37" s="65"/>
      <c r="T37" s="65"/>
      <c r="U37" s="6"/>
      <c r="V37" s="6"/>
      <c r="W37" s="6"/>
      <c r="X37" s="6"/>
      <c r="Y37" s="6"/>
      <c r="Z37" s="6"/>
      <c r="AA37" s="15"/>
    </row>
    <row r="38" spans="1:27" s="7" customFormat="1" ht="30" x14ac:dyDescent="0.25">
      <c r="A38" s="118"/>
      <c r="B38" s="9" t="s">
        <v>18</v>
      </c>
      <c r="C38" s="26" t="s">
        <v>58</v>
      </c>
      <c r="D38" s="33">
        <v>18</v>
      </c>
      <c r="E38" s="6">
        <v>21</v>
      </c>
      <c r="F38" s="6">
        <v>0</v>
      </c>
      <c r="G38" s="6">
        <v>24</v>
      </c>
      <c r="H38" s="6">
        <v>0</v>
      </c>
      <c r="I38" s="6">
        <v>25</v>
      </c>
      <c r="J38" s="6">
        <v>0</v>
      </c>
      <c r="K38" s="6">
        <v>24</v>
      </c>
      <c r="L38" s="6">
        <v>0</v>
      </c>
      <c r="M38" s="6">
        <v>23</v>
      </c>
      <c r="N38" s="6">
        <v>0</v>
      </c>
      <c r="O38" s="6"/>
      <c r="P38" s="6"/>
      <c r="Q38" s="6"/>
      <c r="R38" s="6"/>
      <c r="S38" s="65"/>
      <c r="T38" s="65"/>
      <c r="U38" s="6"/>
      <c r="V38" s="6"/>
      <c r="W38" s="6"/>
      <c r="X38" s="6"/>
      <c r="Y38" s="6"/>
      <c r="Z38" s="6"/>
      <c r="AA38" s="15"/>
    </row>
    <row r="39" spans="1:27" s="31" customFormat="1" x14ac:dyDescent="0.25">
      <c r="A39" s="25"/>
      <c r="B39" s="18"/>
      <c r="C39" s="28" t="s">
        <v>7</v>
      </c>
      <c r="D39" s="18"/>
      <c r="E39" s="18">
        <f>SUM(E36:E38)</f>
        <v>67</v>
      </c>
      <c r="F39" s="18">
        <f t="shared" ref="F39:Z39" si="8">SUM(F36:F38)</f>
        <v>0</v>
      </c>
      <c r="G39" s="18">
        <f t="shared" si="8"/>
        <v>74</v>
      </c>
      <c r="H39" s="18">
        <f t="shared" si="8"/>
        <v>0</v>
      </c>
      <c r="I39" s="18">
        <f t="shared" si="8"/>
        <v>75</v>
      </c>
      <c r="J39" s="18">
        <f t="shared" si="8"/>
        <v>0</v>
      </c>
      <c r="K39" s="18">
        <f t="shared" si="8"/>
        <v>74</v>
      </c>
      <c r="L39" s="18">
        <f t="shared" si="8"/>
        <v>0</v>
      </c>
      <c r="M39" s="18">
        <f t="shared" si="8"/>
        <v>73</v>
      </c>
      <c r="N39" s="18">
        <f t="shared" si="8"/>
        <v>0</v>
      </c>
      <c r="O39" s="18">
        <f t="shared" si="8"/>
        <v>0</v>
      </c>
      <c r="P39" s="18">
        <f t="shared" si="8"/>
        <v>0</v>
      </c>
      <c r="Q39" s="18">
        <f t="shared" si="8"/>
        <v>0</v>
      </c>
      <c r="R39" s="18">
        <f t="shared" si="8"/>
        <v>0</v>
      </c>
      <c r="S39" s="71">
        <f t="shared" si="8"/>
        <v>0</v>
      </c>
      <c r="T39" s="71">
        <f t="shared" si="8"/>
        <v>0</v>
      </c>
      <c r="U39" s="18">
        <f t="shared" si="8"/>
        <v>0</v>
      </c>
      <c r="V39" s="18">
        <f t="shared" si="8"/>
        <v>0</v>
      </c>
      <c r="W39" s="18">
        <f t="shared" si="8"/>
        <v>0</v>
      </c>
      <c r="X39" s="18">
        <f t="shared" si="8"/>
        <v>0</v>
      </c>
      <c r="Y39" s="18">
        <f t="shared" si="8"/>
        <v>0</v>
      </c>
      <c r="Z39" s="18">
        <f t="shared" si="8"/>
        <v>0</v>
      </c>
      <c r="AA39" s="15"/>
    </row>
    <row r="40" spans="1:27" s="31" customFormat="1" x14ac:dyDescent="0.25">
      <c r="A40" s="25"/>
      <c r="B40" s="18"/>
      <c r="C40" s="79" t="s">
        <v>11</v>
      </c>
      <c r="D40" s="77"/>
      <c r="E40" s="77">
        <f>SUM(E31+E35+E39)</f>
        <v>145</v>
      </c>
      <c r="F40" s="77">
        <f>SUM(F31+F35+F39)</f>
        <v>3</v>
      </c>
      <c r="G40" s="77">
        <f t="shared" ref="G40:Z40" si="9">SUM(G31+G35+G39)</f>
        <v>150</v>
      </c>
      <c r="H40" s="77">
        <f t="shared" si="9"/>
        <v>2</v>
      </c>
      <c r="I40" s="77">
        <f t="shared" si="9"/>
        <v>147</v>
      </c>
      <c r="J40" s="77">
        <f t="shared" si="9"/>
        <v>2</v>
      </c>
      <c r="K40" s="77">
        <f t="shared" si="9"/>
        <v>144</v>
      </c>
      <c r="L40" s="77">
        <f t="shared" si="9"/>
        <v>2</v>
      </c>
      <c r="M40" s="77">
        <f t="shared" si="9"/>
        <v>142</v>
      </c>
      <c r="N40" s="77">
        <f t="shared" si="9"/>
        <v>2</v>
      </c>
      <c r="O40" s="77">
        <f t="shared" si="9"/>
        <v>0</v>
      </c>
      <c r="P40" s="77">
        <f t="shared" si="9"/>
        <v>0</v>
      </c>
      <c r="Q40" s="77">
        <f t="shared" si="9"/>
        <v>0</v>
      </c>
      <c r="R40" s="77">
        <f t="shared" si="9"/>
        <v>0</v>
      </c>
      <c r="S40" s="77">
        <f t="shared" si="9"/>
        <v>0</v>
      </c>
      <c r="T40" s="77">
        <f t="shared" si="9"/>
        <v>0</v>
      </c>
      <c r="U40" s="77">
        <f t="shared" si="9"/>
        <v>0</v>
      </c>
      <c r="V40" s="77">
        <f t="shared" si="9"/>
        <v>0</v>
      </c>
      <c r="W40" s="77">
        <f t="shared" si="9"/>
        <v>0</v>
      </c>
      <c r="X40" s="77">
        <f t="shared" si="9"/>
        <v>0</v>
      </c>
      <c r="Y40" s="77">
        <f t="shared" si="9"/>
        <v>0</v>
      </c>
      <c r="Z40" s="77">
        <f t="shared" si="9"/>
        <v>0</v>
      </c>
      <c r="AA40" s="15"/>
    </row>
    <row r="41" spans="1:27" s="7" customFormat="1" ht="15" customHeight="1" x14ac:dyDescent="0.25">
      <c r="A41" s="125" t="s">
        <v>43</v>
      </c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5"/>
    </row>
    <row r="42" spans="1:27" s="7" customFormat="1" ht="30" x14ac:dyDescent="0.25">
      <c r="A42" s="124" t="s">
        <v>2</v>
      </c>
      <c r="B42" s="48">
        <v>17544</v>
      </c>
      <c r="C42" s="55" t="s">
        <v>32</v>
      </c>
      <c r="D42" s="44">
        <v>20</v>
      </c>
      <c r="E42" s="87">
        <v>12</v>
      </c>
      <c r="F42" s="87">
        <v>0</v>
      </c>
      <c r="G42" s="87">
        <v>12</v>
      </c>
      <c r="H42" s="87">
        <v>0</v>
      </c>
      <c r="I42" s="57">
        <v>12</v>
      </c>
      <c r="J42" s="57">
        <v>0</v>
      </c>
      <c r="K42" s="57">
        <v>12</v>
      </c>
      <c r="L42" s="57">
        <v>0</v>
      </c>
      <c r="M42" s="57">
        <v>12</v>
      </c>
      <c r="N42" s="57">
        <v>0</v>
      </c>
      <c r="O42" s="57"/>
      <c r="P42" s="57"/>
      <c r="Q42" s="57"/>
      <c r="R42" s="57"/>
      <c r="S42" s="64"/>
      <c r="T42" s="64"/>
      <c r="U42" s="57"/>
      <c r="V42" s="57"/>
      <c r="W42" s="57"/>
      <c r="X42" s="57"/>
      <c r="Y42" s="57"/>
      <c r="Z42" s="6"/>
      <c r="AA42" s="15"/>
    </row>
    <row r="43" spans="1:27" s="7" customFormat="1" x14ac:dyDescent="0.25">
      <c r="A43" s="121"/>
      <c r="B43" s="91">
        <v>16185</v>
      </c>
      <c r="C43" s="26" t="s">
        <v>27</v>
      </c>
      <c r="D43" s="33">
        <v>24</v>
      </c>
      <c r="E43" s="91">
        <v>11</v>
      </c>
      <c r="F43" s="91">
        <v>0</v>
      </c>
      <c r="G43" s="91">
        <v>11</v>
      </c>
      <c r="H43" s="91">
        <v>0</v>
      </c>
      <c r="I43" s="6">
        <v>10</v>
      </c>
      <c r="J43" s="6">
        <v>0</v>
      </c>
      <c r="K43" s="6">
        <v>10</v>
      </c>
      <c r="L43" s="6">
        <v>1</v>
      </c>
      <c r="M43" s="6">
        <v>10</v>
      </c>
      <c r="N43" s="6">
        <v>1</v>
      </c>
      <c r="O43" s="6"/>
      <c r="P43" s="6"/>
      <c r="Q43" s="6"/>
      <c r="R43" s="6"/>
      <c r="S43" s="65"/>
      <c r="T43" s="65"/>
      <c r="U43" s="6"/>
      <c r="V43" s="6"/>
      <c r="W43" s="6"/>
      <c r="X43" s="6"/>
      <c r="Y43" s="6"/>
      <c r="Z43" s="6"/>
      <c r="AA43" s="15"/>
    </row>
    <row r="44" spans="1:27" s="7" customFormat="1" x14ac:dyDescent="0.25">
      <c r="A44" s="3"/>
      <c r="B44" s="40"/>
      <c r="C44" s="41" t="s">
        <v>5</v>
      </c>
      <c r="D44" s="34"/>
      <c r="E44" s="3">
        <f>SUM(E42:E43)</f>
        <v>23</v>
      </c>
      <c r="F44" s="3">
        <f t="shared" ref="F44:Z44" si="10">SUM(F42:F43)</f>
        <v>0</v>
      </c>
      <c r="G44" s="3">
        <f t="shared" si="10"/>
        <v>23</v>
      </c>
      <c r="H44" s="3">
        <f t="shared" si="10"/>
        <v>0</v>
      </c>
      <c r="I44" s="3">
        <f t="shared" si="10"/>
        <v>22</v>
      </c>
      <c r="J44" s="3">
        <f t="shared" si="10"/>
        <v>0</v>
      </c>
      <c r="K44" s="3">
        <f t="shared" si="10"/>
        <v>22</v>
      </c>
      <c r="L44" s="3">
        <f t="shared" si="10"/>
        <v>1</v>
      </c>
      <c r="M44" s="3">
        <f t="shared" si="10"/>
        <v>22</v>
      </c>
      <c r="N44" s="3">
        <f t="shared" si="10"/>
        <v>1</v>
      </c>
      <c r="O44" s="3">
        <f t="shared" si="10"/>
        <v>0</v>
      </c>
      <c r="P44" s="3">
        <f t="shared" si="10"/>
        <v>0</v>
      </c>
      <c r="Q44" s="3">
        <f t="shared" si="10"/>
        <v>0</v>
      </c>
      <c r="R44" s="3">
        <f t="shared" si="10"/>
        <v>0</v>
      </c>
      <c r="S44" s="66">
        <f t="shared" si="10"/>
        <v>0</v>
      </c>
      <c r="T44" s="66">
        <f t="shared" si="10"/>
        <v>0</v>
      </c>
      <c r="U44" s="3">
        <f t="shared" si="10"/>
        <v>0</v>
      </c>
      <c r="V44" s="3">
        <f t="shared" si="10"/>
        <v>0</v>
      </c>
      <c r="W44" s="3">
        <f t="shared" si="10"/>
        <v>0</v>
      </c>
      <c r="X44" s="3">
        <f t="shared" si="10"/>
        <v>0</v>
      </c>
      <c r="Y44" s="3">
        <f t="shared" si="10"/>
        <v>0</v>
      </c>
      <c r="Z44" s="3">
        <f t="shared" si="10"/>
        <v>0</v>
      </c>
      <c r="AA44" s="15"/>
    </row>
    <row r="45" spans="1:27" s="7" customFormat="1" x14ac:dyDescent="0.25">
      <c r="A45" s="127" t="s">
        <v>6</v>
      </c>
      <c r="B45" s="91">
        <v>13450</v>
      </c>
      <c r="C45" s="8" t="s">
        <v>57</v>
      </c>
      <c r="D45" s="33">
        <v>13</v>
      </c>
      <c r="E45" s="91">
        <v>8</v>
      </c>
      <c r="F45" s="91">
        <v>0</v>
      </c>
      <c r="G45" s="91">
        <v>8</v>
      </c>
      <c r="H45" s="91">
        <v>0</v>
      </c>
      <c r="I45" s="6">
        <v>10</v>
      </c>
      <c r="J45" s="6">
        <v>0</v>
      </c>
      <c r="K45" s="6">
        <v>9</v>
      </c>
      <c r="L45" s="6">
        <v>0</v>
      </c>
      <c r="M45" s="6">
        <v>8</v>
      </c>
      <c r="N45" s="6">
        <v>0</v>
      </c>
      <c r="O45" s="6"/>
      <c r="P45" s="6"/>
      <c r="Q45" s="6"/>
      <c r="R45" s="6"/>
      <c r="S45" s="65"/>
      <c r="T45" s="65"/>
      <c r="U45" s="6"/>
      <c r="V45" s="6"/>
      <c r="W45" s="6"/>
      <c r="X45" s="6"/>
      <c r="Y45" s="6"/>
      <c r="Z45" s="6"/>
      <c r="AA45" s="15"/>
    </row>
    <row r="46" spans="1:27" s="7" customFormat="1" x14ac:dyDescent="0.25">
      <c r="A46" s="127"/>
      <c r="B46" s="91"/>
      <c r="C46" s="26"/>
      <c r="D46" s="33"/>
      <c r="E46" s="91"/>
      <c r="F46" s="91"/>
      <c r="G46" s="91"/>
      <c r="H46" s="91"/>
      <c r="I46" s="6"/>
      <c r="J46" s="6"/>
      <c r="K46" s="6"/>
      <c r="L46" s="6"/>
      <c r="M46" s="6"/>
      <c r="N46" s="6"/>
      <c r="O46" s="6"/>
      <c r="P46" s="6"/>
      <c r="Q46" s="6"/>
      <c r="R46" s="6"/>
      <c r="S46" s="65"/>
      <c r="T46" s="65"/>
      <c r="U46" s="6"/>
      <c r="V46" s="6"/>
      <c r="W46" s="6"/>
      <c r="X46" s="6"/>
      <c r="Y46" s="6"/>
      <c r="Z46" s="6"/>
      <c r="AA46" s="15"/>
    </row>
    <row r="47" spans="1:27" s="7" customFormat="1" x14ac:dyDescent="0.25">
      <c r="A47" s="3"/>
      <c r="B47" s="40"/>
      <c r="C47" s="41" t="s">
        <v>7</v>
      </c>
      <c r="D47" s="34"/>
      <c r="E47" s="3">
        <f>SUM(E45:E46)</f>
        <v>8</v>
      </c>
      <c r="F47" s="3">
        <f t="shared" ref="F47:Z47" si="11">SUM(F45:F46)</f>
        <v>0</v>
      </c>
      <c r="G47" s="3">
        <f t="shared" si="11"/>
        <v>8</v>
      </c>
      <c r="H47" s="3">
        <f t="shared" si="11"/>
        <v>0</v>
      </c>
      <c r="I47" s="3">
        <f t="shared" si="11"/>
        <v>10</v>
      </c>
      <c r="J47" s="3">
        <f t="shared" si="11"/>
        <v>0</v>
      </c>
      <c r="K47" s="3">
        <f t="shared" si="11"/>
        <v>9</v>
      </c>
      <c r="L47" s="3">
        <f t="shared" si="11"/>
        <v>0</v>
      </c>
      <c r="M47" s="3">
        <f t="shared" si="11"/>
        <v>8</v>
      </c>
      <c r="N47" s="3">
        <f t="shared" si="11"/>
        <v>0</v>
      </c>
      <c r="O47" s="3">
        <f t="shared" si="11"/>
        <v>0</v>
      </c>
      <c r="P47" s="3">
        <f t="shared" si="11"/>
        <v>0</v>
      </c>
      <c r="Q47" s="3">
        <f t="shared" si="11"/>
        <v>0</v>
      </c>
      <c r="R47" s="3">
        <f t="shared" si="11"/>
        <v>0</v>
      </c>
      <c r="S47" s="66">
        <f t="shared" si="11"/>
        <v>0</v>
      </c>
      <c r="T47" s="66">
        <f t="shared" si="11"/>
        <v>0</v>
      </c>
      <c r="U47" s="3">
        <f t="shared" si="11"/>
        <v>0</v>
      </c>
      <c r="V47" s="3">
        <f t="shared" si="11"/>
        <v>0</v>
      </c>
      <c r="W47" s="3">
        <f t="shared" si="11"/>
        <v>0</v>
      </c>
      <c r="X47" s="3">
        <f t="shared" si="11"/>
        <v>0</v>
      </c>
      <c r="Y47" s="3">
        <f t="shared" si="11"/>
        <v>0</v>
      </c>
      <c r="Z47" s="3">
        <f t="shared" si="11"/>
        <v>0</v>
      </c>
      <c r="AA47" s="15"/>
    </row>
    <row r="48" spans="1:27" s="23" customFormat="1" x14ac:dyDescent="0.25">
      <c r="A48" s="52"/>
      <c r="B48" s="53"/>
      <c r="C48" s="79" t="s">
        <v>44</v>
      </c>
      <c r="D48" s="80"/>
      <c r="E48" s="77">
        <f>E44+E47</f>
        <v>31</v>
      </c>
      <c r="F48" s="77">
        <f t="shared" ref="F48:Z48" si="12">F44+F47</f>
        <v>0</v>
      </c>
      <c r="G48" s="77">
        <f t="shared" si="12"/>
        <v>31</v>
      </c>
      <c r="H48" s="77">
        <f t="shared" si="12"/>
        <v>0</v>
      </c>
      <c r="I48" s="77">
        <f t="shared" si="12"/>
        <v>32</v>
      </c>
      <c r="J48" s="77">
        <f t="shared" si="12"/>
        <v>0</v>
      </c>
      <c r="K48" s="77">
        <f t="shared" si="12"/>
        <v>31</v>
      </c>
      <c r="L48" s="77">
        <f t="shared" si="12"/>
        <v>1</v>
      </c>
      <c r="M48" s="77">
        <f t="shared" si="12"/>
        <v>30</v>
      </c>
      <c r="N48" s="77">
        <f t="shared" si="12"/>
        <v>1</v>
      </c>
      <c r="O48" s="77">
        <f t="shared" si="12"/>
        <v>0</v>
      </c>
      <c r="P48" s="77">
        <f t="shared" si="12"/>
        <v>0</v>
      </c>
      <c r="Q48" s="77">
        <f t="shared" si="12"/>
        <v>0</v>
      </c>
      <c r="R48" s="77">
        <f t="shared" si="12"/>
        <v>0</v>
      </c>
      <c r="S48" s="78">
        <f t="shared" si="12"/>
        <v>0</v>
      </c>
      <c r="T48" s="78">
        <f t="shared" si="12"/>
        <v>0</v>
      </c>
      <c r="U48" s="77">
        <f t="shared" si="12"/>
        <v>0</v>
      </c>
      <c r="V48" s="77">
        <f t="shared" si="12"/>
        <v>0</v>
      </c>
      <c r="W48" s="77">
        <f t="shared" si="12"/>
        <v>0</v>
      </c>
      <c r="X48" s="77">
        <f t="shared" si="12"/>
        <v>0</v>
      </c>
      <c r="Y48" s="77">
        <f t="shared" si="12"/>
        <v>0</v>
      </c>
      <c r="Z48" s="77">
        <f t="shared" si="12"/>
        <v>0</v>
      </c>
      <c r="AA48" s="15"/>
    </row>
    <row r="49" spans="1:27" s="7" customFormat="1" x14ac:dyDescent="0.25">
      <c r="A49" s="120" t="s">
        <v>42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6"/>
      <c r="AA49" s="15"/>
    </row>
    <row r="50" spans="1:27" s="7" customFormat="1" x14ac:dyDescent="0.25">
      <c r="A50" s="92"/>
      <c r="B50" s="87"/>
      <c r="C50" s="55"/>
      <c r="D50" s="44"/>
      <c r="E50" s="87"/>
      <c r="F50" s="87"/>
      <c r="G50" s="87"/>
      <c r="H50" s="8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64"/>
      <c r="T50" s="64"/>
      <c r="U50" s="57"/>
      <c r="V50" s="57"/>
      <c r="W50" s="57"/>
      <c r="X50" s="57"/>
      <c r="Y50" s="57"/>
      <c r="Z50" s="6"/>
      <c r="AA50" s="15"/>
    </row>
    <row r="51" spans="1:27" s="23" customFormat="1" x14ac:dyDescent="0.25">
      <c r="A51" s="50"/>
      <c r="B51" s="51"/>
      <c r="C51" s="81" t="s">
        <v>12</v>
      </c>
      <c r="D51" s="82"/>
      <c r="E51" s="77">
        <f>E50</f>
        <v>0</v>
      </c>
      <c r="F51" s="77">
        <f t="shared" ref="F51:Z51" si="13">F50</f>
        <v>0</v>
      </c>
      <c r="G51" s="77">
        <f t="shared" si="13"/>
        <v>0</v>
      </c>
      <c r="H51" s="77">
        <f t="shared" si="13"/>
        <v>0</v>
      </c>
      <c r="I51" s="77">
        <f t="shared" si="13"/>
        <v>0</v>
      </c>
      <c r="J51" s="77">
        <f t="shared" si="13"/>
        <v>0</v>
      </c>
      <c r="K51" s="77">
        <f t="shared" si="13"/>
        <v>0</v>
      </c>
      <c r="L51" s="77">
        <f t="shared" si="13"/>
        <v>0</v>
      </c>
      <c r="M51" s="77">
        <f t="shared" si="13"/>
        <v>0</v>
      </c>
      <c r="N51" s="77">
        <f t="shared" si="13"/>
        <v>0</v>
      </c>
      <c r="O51" s="77">
        <f t="shared" si="13"/>
        <v>0</v>
      </c>
      <c r="P51" s="77">
        <f t="shared" si="13"/>
        <v>0</v>
      </c>
      <c r="Q51" s="77">
        <f t="shared" si="13"/>
        <v>0</v>
      </c>
      <c r="R51" s="77">
        <f t="shared" si="13"/>
        <v>0</v>
      </c>
      <c r="S51" s="78">
        <f t="shared" si="13"/>
        <v>0</v>
      </c>
      <c r="T51" s="78">
        <f t="shared" si="13"/>
        <v>0</v>
      </c>
      <c r="U51" s="77">
        <f t="shared" si="13"/>
        <v>0</v>
      </c>
      <c r="V51" s="77">
        <f t="shared" si="13"/>
        <v>0</v>
      </c>
      <c r="W51" s="77">
        <f t="shared" si="13"/>
        <v>0</v>
      </c>
      <c r="X51" s="77">
        <f t="shared" si="13"/>
        <v>0</v>
      </c>
      <c r="Y51" s="77">
        <f t="shared" si="13"/>
        <v>0</v>
      </c>
      <c r="Z51" s="77">
        <f t="shared" si="13"/>
        <v>0</v>
      </c>
      <c r="AA51" s="15"/>
    </row>
    <row r="52" spans="1:27" s="23" customFormat="1" x14ac:dyDescent="0.25">
      <c r="A52" s="120" t="s">
        <v>51</v>
      </c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6"/>
      <c r="AA52" s="15"/>
    </row>
    <row r="53" spans="1:27" s="7" customFormat="1" x14ac:dyDescent="0.25">
      <c r="A53" s="58"/>
      <c r="B53" s="87"/>
      <c r="C53" s="89" t="s">
        <v>23</v>
      </c>
      <c r="D53" s="87"/>
      <c r="E53" s="87"/>
      <c r="F53" s="87"/>
      <c r="G53" s="87">
        <v>7</v>
      </c>
      <c r="H53" s="87">
        <v>0</v>
      </c>
      <c r="I53" s="57">
        <v>7</v>
      </c>
      <c r="J53" s="57">
        <v>0</v>
      </c>
      <c r="K53" s="57">
        <v>6</v>
      </c>
      <c r="L53" s="57">
        <v>0</v>
      </c>
      <c r="M53" s="57">
        <v>6</v>
      </c>
      <c r="N53" s="57">
        <v>0</v>
      </c>
      <c r="O53" s="57"/>
      <c r="P53" s="57"/>
      <c r="Q53" s="57"/>
      <c r="R53" s="57"/>
      <c r="S53" s="64"/>
      <c r="T53" s="64"/>
      <c r="U53" s="57"/>
      <c r="V53" s="57"/>
      <c r="W53" s="57"/>
      <c r="X53" s="57"/>
      <c r="Y53" s="57"/>
      <c r="Z53" s="6"/>
      <c r="AA53" s="15"/>
    </row>
    <row r="54" spans="1:27" s="7" customFormat="1" x14ac:dyDescent="0.25">
      <c r="A54" s="10"/>
      <c r="B54" s="91"/>
      <c r="C54" s="8" t="s">
        <v>24</v>
      </c>
      <c r="D54" s="91"/>
      <c r="E54" s="91"/>
      <c r="F54" s="91"/>
      <c r="G54" s="91">
        <v>14</v>
      </c>
      <c r="H54" s="91">
        <v>0</v>
      </c>
      <c r="I54" s="6">
        <v>14</v>
      </c>
      <c r="J54" s="6">
        <v>0</v>
      </c>
      <c r="K54" s="6">
        <v>14</v>
      </c>
      <c r="L54" s="6">
        <v>0</v>
      </c>
      <c r="M54" s="6">
        <v>14</v>
      </c>
      <c r="N54" s="6">
        <v>0</v>
      </c>
      <c r="O54" s="6"/>
      <c r="P54" s="6"/>
      <c r="Q54" s="6"/>
      <c r="R54" s="6"/>
      <c r="S54" s="65"/>
      <c r="T54" s="65"/>
      <c r="U54" s="6"/>
      <c r="V54" s="6"/>
      <c r="W54" s="6"/>
      <c r="X54" s="6"/>
      <c r="Y54" s="6"/>
      <c r="Z54" s="6"/>
      <c r="AA54" s="15"/>
    </row>
    <row r="55" spans="1:27" s="7" customFormat="1" x14ac:dyDescent="0.25">
      <c r="A55" s="10"/>
      <c r="B55" s="91"/>
      <c r="C55" s="8" t="s">
        <v>21</v>
      </c>
      <c r="D55" s="91"/>
      <c r="E55" s="91"/>
      <c r="F55" s="91"/>
      <c r="G55" s="91">
        <v>12</v>
      </c>
      <c r="H55" s="91">
        <v>0</v>
      </c>
      <c r="I55" s="6">
        <v>12</v>
      </c>
      <c r="J55" s="6">
        <v>0</v>
      </c>
      <c r="K55" s="6">
        <v>12</v>
      </c>
      <c r="L55" s="6">
        <v>0</v>
      </c>
      <c r="M55" s="6">
        <v>12</v>
      </c>
      <c r="N55" s="6">
        <v>0</v>
      </c>
      <c r="O55" s="6"/>
      <c r="P55" s="6"/>
      <c r="Q55" s="6"/>
      <c r="R55" s="6"/>
      <c r="S55" s="65"/>
      <c r="T55" s="65"/>
      <c r="U55" s="6"/>
      <c r="V55" s="6"/>
      <c r="W55" s="6"/>
      <c r="X55" s="6"/>
      <c r="Y55" s="6"/>
      <c r="Z55" s="6"/>
      <c r="AA55" s="15"/>
    </row>
    <row r="56" spans="1:27" s="7" customFormat="1" x14ac:dyDescent="0.25">
      <c r="A56" s="10"/>
      <c r="B56" s="91"/>
      <c r="C56" s="8" t="s">
        <v>65</v>
      </c>
      <c r="D56" s="91"/>
      <c r="E56" s="91"/>
      <c r="F56" s="91"/>
      <c r="G56" s="91">
        <v>15</v>
      </c>
      <c r="H56" s="91">
        <v>0</v>
      </c>
      <c r="I56" s="6">
        <v>15</v>
      </c>
      <c r="J56" s="6">
        <v>0</v>
      </c>
      <c r="K56" s="6">
        <v>15</v>
      </c>
      <c r="L56" s="6">
        <v>0</v>
      </c>
      <c r="M56" s="6">
        <v>15</v>
      </c>
      <c r="N56" s="6">
        <v>0</v>
      </c>
      <c r="O56" s="6"/>
      <c r="P56" s="6"/>
      <c r="Q56" s="6"/>
      <c r="R56" s="6"/>
      <c r="S56" s="65"/>
      <c r="T56" s="65"/>
      <c r="U56" s="6"/>
      <c r="V56" s="6"/>
      <c r="W56" s="6"/>
      <c r="X56" s="6"/>
      <c r="Y56" s="6"/>
      <c r="Z56" s="6"/>
      <c r="AA56" s="15"/>
    </row>
    <row r="57" spans="1:27" s="7" customFormat="1" ht="30" x14ac:dyDescent="0.25">
      <c r="A57" s="10"/>
      <c r="B57" s="91"/>
      <c r="C57" s="26" t="s">
        <v>25</v>
      </c>
      <c r="D57" s="91"/>
      <c r="E57" s="91"/>
      <c r="F57" s="91"/>
      <c r="G57" s="91">
        <v>14</v>
      </c>
      <c r="H57" s="91">
        <v>0</v>
      </c>
      <c r="I57" s="6">
        <v>14</v>
      </c>
      <c r="J57" s="6">
        <v>0</v>
      </c>
      <c r="K57" s="6">
        <v>14</v>
      </c>
      <c r="L57" s="6">
        <v>0</v>
      </c>
      <c r="M57" s="6">
        <v>14</v>
      </c>
      <c r="N57" s="6">
        <v>0</v>
      </c>
      <c r="O57" s="6"/>
      <c r="P57" s="6"/>
      <c r="Q57" s="6"/>
      <c r="R57" s="6"/>
      <c r="S57" s="65"/>
      <c r="T57" s="65"/>
      <c r="U57" s="6"/>
      <c r="V57" s="6"/>
      <c r="W57" s="6"/>
      <c r="X57" s="6"/>
      <c r="Y57" s="6"/>
      <c r="Z57" s="6"/>
      <c r="AA57" s="15"/>
    </row>
    <row r="58" spans="1:27" s="23" customFormat="1" x14ac:dyDescent="0.25">
      <c r="A58" s="29"/>
      <c r="B58" s="12"/>
      <c r="C58" s="83" t="s">
        <v>26</v>
      </c>
      <c r="D58" s="84"/>
      <c r="E58" s="74">
        <f>E53+E54+E55+E56+E57</f>
        <v>0</v>
      </c>
      <c r="F58" s="74">
        <f t="shared" ref="F58:Z58" si="14">F53+F54+F55+F56+F57</f>
        <v>0</v>
      </c>
      <c r="G58" s="74">
        <f t="shared" si="14"/>
        <v>62</v>
      </c>
      <c r="H58" s="74">
        <f t="shared" si="14"/>
        <v>0</v>
      </c>
      <c r="I58" s="74">
        <f t="shared" si="14"/>
        <v>62</v>
      </c>
      <c r="J58" s="74">
        <f t="shared" si="14"/>
        <v>0</v>
      </c>
      <c r="K58" s="74">
        <f t="shared" si="14"/>
        <v>61</v>
      </c>
      <c r="L58" s="74">
        <f t="shared" si="14"/>
        <v>0</v>
      </c>
      <c r="M58" s="74">
        <f t="shared" si="14"/>
        <v>61</v>
      </c>
      <c r="N58" s="74">
        <f t="shared" si="14"/>
        <v>0</v>
      </c>
      <c r="O58" s="74">
        <f t="shared" si="14"/>
        <v>0</v>
      </c>
      <c r="P58" s="74">
        <f t="shared" si="14"/>
        <v>0</v>
      </c>
      <c r="Q58" s="74">
        <f t="shared" si="14"/>
        <v>0</v>
      </c>
      <c r="R58" s="74">
        <f t="shared" si="14"/>
        <v>0</v>
      </c>
      <c r="S58" s="75">
        <f t="shared" si="14"/>
        <v>0</v>
      </c>
      <c r="T58" s="75">
        <f t="shared" si="14"/>
        <v>0</v>
      </c>
      <c r="U58" s="74">
        <f t="shared" si="14"/>
        <v>0</v>
      </c>
      <c r="V58" s="74">
        <f t="shared" si="14"/>
        <v>0</v>
      </c>
      <c r="W58" s="74">
        <f t="shared" si="14"/>
        <v>0</v>
      </c>
      <c r="X58" s="74">
        <f t="shared" si="14"/>
        <v>0</v>
      </c>
      <c r="Y58" s="74">
        <f t="shared" si="14"/>
        <v>0</v>
      </c>
      <c r="Z58" s="74">
        <f t="shared" si="14"/>
        <v>0</v>
      </c>
      <c r="AA58" s="15"/>
    </row>
    <row r="59" spans="1:27" s="7" customFormat="1" hidden="1" x14ac:dyDescent="0.25"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72"/>
      <c r="T59" s="72"/>
      <c r="U59" s="38"/>
      <c r="V59" s="38"/>
      <c r="W59" s="38"/>
      <c r="X59" s="38"/>
      <c r="Y59" s="38"/>
      <c r="Z59" s="38"/>
      <c r="AA59" s="15"/>
    </row>
    <row r="60" spans="1:27" s="7" customFormat="1" hidden="1" x14ac:dyDescent="0.25"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72"/>
      <c r="T60" s="72"/>
      <c r="U60" s="38"/>
      <c r="V60" s="38"/>
      <c r="W60" s="38"/>
      <c r="X60" s="38"/>
      <c r="Y60" s="38"/>
      <c r="Z60" s="38"/>
      <c r="AA60" s="15"/>
    </row>
    <row r="61" spans="1:27" s="7" customFormat="1" hidden="1" x14ac:dyDescent="0.25"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72"/>
      <c r="T61" s="72"/>
      <c r="U61" s="38"/>
      <c r="V61" s="38"/>
      <c r="W61" s="38"/>
      <c r="X61" s="38"/>
      <c r="Y61" s="38"/>
      <c r="Z61" s="38"/>
      <c r="AA61" s="15"/>
    </row>
    <row r="62" spans="1:27" s="7" customFormat="1" hidden="1" x14ac:dyDescent="0.25"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72"/>
      <c r="T62" s="72"/>
      <c r="U62" s="38"/>
      <c r="V62" s="38"/>
      <c r="W62" s="38"/>
      <c r="X62" s="38"/>
      <c r="Y62" s="38"/>
      <c r="Z62" s="38"/>
      <c r="AA62" s="15"/>
    </row>
    <row r="63" spans="1:27" s="7" customFormat="1" hidden="1" x14ac:dyDescent="0.25"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72"/>
      <c r="T63" s="72"/>
      <c r="U63" s="38"/>
      <c r="V63" s="38"/>
      <c r="W63" s="38"/>
      <c r="X63" s="38"/>
      <c r="Y63" s="38"/>
      <c r="Z63" s="38"/>
      <c r="AA63" s="15"/>
    </row>
    <row r="64" spans="1:27" s="7" customFormat="1" x14ac:dyDescent="0.25">
      <c r="A64" s="120" t="s">
        <v>52</v>
      </c>
      <c r="B64" s="120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5"/>
    </row>
    <row r="65" spans="1:27" s="7" customFormat="1" x14ac:dyDescent="0.25">
      <c r="A65" s="104" t="s">
        <v>6</v>
      </c>
      <c r="B65" s="105" t="s">
        <v>35</v>
      </c>
      <c r="C65" s="106" t="s">
        <v>20</v>
      </c>
      <c r="D65" s="103" t="s">
        <v>66</v>
      </c>
      <c r="E65" s="103">
        <v>4</v>
      </c>
      <c r="F65" s="103">
        <v>0</v>
      </c>
      <c r="G65" s="103">
        <v>14</v>
      </c>
      <c r="H65" s="103">
        <v>0</v>
      </c>
      <c r="I65" s="104">
        <v>16</v>
      </c>
      <c r="J65" s="104">
        <v>0</v>
      </c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95"/>
      <c r="AA65" s="15"/>
    </row>
    <row r="66" spans="1:27" s="7" customFormat="1" x14ac:dyDescent="0.25">
      <c r="A66" s="90" t="s">
        <v>2</v>
      </c>
      <c r="B66" s="42" t="s">
        <v>35</v>
      </c>
      <c r="C66" s="89" t="s">
        <v>20</v>
      </c>
      <c r="D66" s="44" t="s">
        <v>62</v>
      </c>
      <c r="E66" s="87">
        <v>20</v>
      </c>
      <c r="F66" s="87">
        <v>0</v>
      </c>
      <c r="G66" s="87">
        <v>20</v>
      </c>
      <c r="H66" s="87">
        <v>0</v>
      </c>
      <c r="I66" s="57">
        <v>20</v>
      </c>
      <c r="J66" s="57">
        <v>0</v>
      </c>
      <c r="K66" s="57"/>
      <c r="L66" s="57"/>
      <c r="M66" s="57"/>
      <c r="N66" s="57"/>
      <c r="O66" s="57"/>
      <c r="P66" s="57"/>
      <c r="Q66" s="57"/>
      <c r="R66" s="57"/>
      <c r="S66" s="64"/>
      <c r="T66" s="64"/>
      <c r="U66" s="57"/>
      <c r="V66" s="57"/>
      <c r="W66" s="57"/>
      <c r="X66" s="57"/>
      <c r="Y66" s="57"/>
      <c r="Z66" s="6"/>
      <c r="AA66" s="15"/>
    </row>
    <row r="67" spans="1:27" s="7" customFormat="1" x14ac:dyDescent="0.25">
      <c r="A67" s="94" t="s">
        <v>1</v>
      </c>
      <c r="B67" s="9" t="s">
        <v>35</v>
      </c>
      <c r="C67" s="8" t="s">
        <v>20</v>
      </c>
      <c r="D67" s="33" t="s">
        <v>63</v>
      </c>
      <c r="E67" s="91">
        <v>19</v>
      </c>
      <c r="F67" s="91">
        <v>0</v>
      </c>
      <c r="G67" s="91">
        <v>19</v>
      </c>
      <c r="H67" s="91">
        <v>0</v>
      </c>
      <c r="I67" s="6">
        <v>19</v>
      </c>
      <c r="J67" s="6">
        <v>0</v>
      </c>
      <c r="K67" s="6"/>
      <c r="L67" s="6"/>
      <c r="M67" s="6"/>
      <c r="N67" s="6"/>
      <c r="O67" s="6"/>
      <c r="P67" s="6"/>
      <c r="Q67" s="6"/>
      <c r="R67" s="6"/>
      <c r="S67" s="65"/>
      <c r="T67" s="65"/>
      <c r="U67" s="6"/>
      <c r="V67" s="6"/>
      <c r="W67" s="6"/>
      <c r="X67" s="6"/>
      <c r="Y67" s="6"/>
      <c r="Z67" s="6"/>
      <c r="AA67" s="15"/>
    </row>
    <row r="68" spans="1:27" s="7" customFormat="1" x14ac:dyDescent="0.25">
      <c r="A68" s="94" t="s">
        <v>0</v>
      </c>
      <c r="B68" s="9" t="s">
        <v>17</v>
      </c>
      <c r="C68" s="8" t="s">
        <v>20</v>
      </c>
      <c r="D68" s="33" t="s">
        <v>64</v>
      </c>
      <c r="E68" s="91">
        <v>19</v>
      </c>
      <c r="F68" s="91">
        <v>7</v>
      </c>
      <c r="G68" s="91">
        <v>19</v>
      </c>
      <c r="H68" s="91">
        <v>7</v>
      </c>
      <c r="I68" s="6">
        <v>19</v>
      </c>
      <c r="J68" s="6">
        <v>7</v>
      </c>
      <c r="K68" s="6"/>
      <c r="L68" s="6"/>
      <c r="M68" s="6"/>
      <c r="N68" s="6"/>
      <c r="O68" s="6"/>
      <c r="P68" s="6"/>
      <c r="Q68" s="6"/>
      <c r="R68" s="6"/>
      <c r="S68" s="65"/>
      <c r="T68" s="65"/>
      <c r="U68" s="6"/>
      <c r="V68" s="6"/>
      <c r="W68" s="6"/>
      <c r="X68" s="6"/>
      <c r="Y68" s="6"/>
      <c r="Z68" s="6"/>
      <c r="AA68" s="15"/>
    </row>
    <row r="69" spans="1:27" s="23" customFormat="1" x14ac:dyDescent="0.25">
      <c r="A69" s="50"/>
      <c r="B69" s="51"/>
      <c r="C69" s="79" t="s">
        <v>53</v>
      </c>
      <c r="D69" s="82"/>
      <c r="E69" s="77">
        <f>SUM(E65:E68)</f>
        <v>62</v>
      </c>
      <c r="F69" s="77">
        <f t="shared" ref="F69:Z69" si="15">SUM(F66:F68)</f>
        <v>7</v>
      </c>
      <c r="G69" s="77">
        <f>SUM(G65:G68)</f>
        <v>72</v>
      </c>
      <c r="H69" s="77">
        <f t="shared" si="15"/>
        <v>7</v>
      </c>
      <c r="I69" s="77">
        <f t="shared" si="15"/>
        <v>58</v>
      </c>
      <c r="J69" s="77">
        <f t="shared" si="15"/>
        <v>7</v>
      </c>
      <c r="K69" s="77">
        <v>74</v>
      </c>
      <c r="L69" s="77">
        <v>7</v>
      </c>
      <c r="M69" s="77">
        <v>75</v>
      </c>
      <c r="N69" s="77">
        <v>7</v>
      </c>
      <c r="O69" s="77">
        <f t="shared" si="15"/>
        <v>0</v>
      </c>
      <c r="P69" s="77">
        <f t="shared" si="15"/>
        <v>0</v>
      </c>
      <c r="Q69" s="77">
        <f t="shared" si="15"/>
        <v>0</v>
      </c>
      <c r="R69" s="77">
        <f t="shared" si="15"/>
        <v>0</v>
      </c>
      <c r="S69" s="78">
        <f t="shared" si="15"/>
        <v>0</v>
      </c>
      <c r="T69" s="78">
        <f t="shared" si="15"/>
        <v>0</v>
      </c>
      <c r="U69" s="77">
        <f t="shared" si="15"/>
        <v>0</v>
      </c>
      <c r="V69" s="77">
        <f t="shared" si="15"/>
        <v>0</v>
      </c>
      <c r="W69" s="77">
        <f t="shared" si="15"/>
        <v>0</v>
      </c>
      <c r="X69" s="77">
        <f t="shared" si="15"/>
        <v>0</v>
      </c>
      <c r="Y69" s="77">
        <f t="shared" si="15"/>
        <v>0</v>
      </c>
      <c r="Z69" s="77">
        <f t="shared" si="15"/>
        <v>0</v>
      </c>
      <c r="AA69" s="15"/>
    </row>
    <row r="70" spans="1:27" s="7" customFormat="1" ht="18" customHeight="1" x14ac:dyDescent="0.25">
      <c r="A70" s="125" t="s">
        <v>54</v>
      </c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  <c r="Y70" s="125"/>
      <c r="Z70" s="125"/>
      <c r="AA70" s="15"/>
    </row>
    <row r="71" spans="1:27" s="7" customFormat="1" ht="18" customHeight="1" x14ac:dyDescent="0.25">
      <c r="A71" s="141" t="s">
        <v>6</v>
      </c>
      <c r="B71" s="108" t="s">
        <v>16</v>
      </c>
      <c r="C71" s="55" t="s">
        <v>56</v>
      </c>
      <c r="D71" s="109" t="s">
        <v>67</v>
      </c>
      <c r="E71" s="109">
        <v>11</v>
      </c>
      <c r="F71" s="109">
        <v>0</v>
      </c>
      <c r="G71" s="109">
        <v>14</v>
      </c>
      <c r="H71" s="109">
        <v>0</v>
      </c>
      <c r="I71" s="54">
        <v>14</v>
      </c>
      <c r="J71" s="54">
        <v>0</v>
      </c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107"/>
      <c r="AA71" s="15"/>
    </row>
    <row r="72" spans="1:27" s="7" customFormat="1" ht="18" customHeight="1" x14ac:dyDescent="0.25">
      <c r="A72" s="142"/>
      <c r="B72" s="110" t="s">
        <v>15</v>
      </c>
      <c r="C72" s="111" t="s">
        <v>37</v>
      </c>
      <c r="D72" s="111" t="s">
        <v>68</v>
      </c>
      <c r="E72" s="109">
        <v>8</v>
      </c>
      <c r="F72" s="109">
        <v>1</v>
      </c>
      <c r="G72" s="109">
        <v>9</v>
      </c>
      <c r="H72" s="109">
        <v>1</v>
      </c>
      <c r="I72" s="54">
        <v>9</v>
      </c>
      <c r="J72" s="54">
        <v>1</v>
      </c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107"/>
      <c r="AA72" s="15"/>
    </row>
    <row r="73" spans="1:27" s="7" customFormat="1" ht="21" customHeight="1" x14ac:dyDescent="0.25">
      <c r="A73" s="54" t="s">
        <v>1</v>
      </c>
      <c r="B73" s="110" t="s">
        <v>15</v>
      </c>
      <c r="C73" s="55" t="s">
        <v>56</v>
      </c>
      <c r="D73" s="44" t="s">
        <v>69</v>
      </c>
      <c r="E73" s="57">
        <v>10</v>
      </c>
      <c r="F73" s="57">
        <v>0</v>
      </c>
      <c r="G73" s="56">
        <v>10</v>
      </c>
      <c r="H73" s="56">
        <v>0</v>
      </c>
      <c r="I73" s="57">
        <v>10</v>
      </c>
      <c r="J73" s="57">
        <v>0</v>
      </c>
      <c r="K73" s="57"/>
      <c r="L73" s="57"/>
      <c r="M73" s="57"/>
      <c r="N73" s="57"/>
      <c r="O73" s="57"/>
      <c r="P73" s="57"/>
      <c r="Q73" s="57"/>
      <c r="R73" s="57"/>
      <c r="S73" s="64"/>
      <c r="T73" s="64"/>
      <c r="U73" s="57"/>
      <c r="V73" s="57"/>
      <c r="W73" s="57"/>
      <c r="X73" s="57"/>
      <c r="Y73" s="57"/>
      <c r="Z73" s="6"/>
    </row>
    <row r="74" spans="1:27" s="23" customFormat="1" x14ac:dyDescent="0.25">
      <c r="A74" s="29"/>
      <c r="B74" s="12"/>
      <c r="C74" s="85" t="s">
        <v>55</v>
      </c>
      <c r="D74" s="84"/>
      <c r="E74" s="74">
        <f t="shared" ref="E74:J74" si="16">SUM(E71:E73)</f>
        <v>29</v>
      </c>
      <c r="F74" s="74">
        <f t="shared" si="16"/>
        <v>1</v>
      </c>
      <c r="G74" s="74">
        <f t="shared" si="16"/>
        <v>33</v>
      </c>
      <c r="H74" s="74">
        <f t="shared" si="16"/>
        <v>1</v>
      </c>
      <c r="I74" s="74">
        <f t="shared" si="16"/>
        <v>33</v>
      </c>
      <c r="J74" s="74">
        <f t="shared" si="16"/>
        <v>1</v>
      </c>
      <c r="K74" s="74">
        <v>27</v>
      </c>
      <c r="L74" s="74">
        <v>1</v>
      </c>
      <c r="M74" s="74">
        <v>31</v>
      </c>
      <c r="N74" s="74">
        <v>1</v>
      </c>
      <c r="O74" s="74">
        <f t="shared" ref="O74:Z74" si="17">SUM(O73:O73)</f>
        <v>0</v>
      </c>
      <c r="P74" s="74">
        <f t="shared" si="17"/>
        <v>0</v>
      </c>
      <c r="Q74" s="74">
        <f t="shared" si="17"/>
        <v>0</v>
      </c>
      <c r="R74" s="74">
        <f t="shared" si="17"/>
        <v>0</v>
      </c>
      <c r="S74" s="75">
        <f t="shared" si="17"/>
        <v>0</v>
      </c>
      <c r="T74" s="75">
        <f t="shared" si="17"/>
        <v>0</v>
      </c>
      <c r="U74" s="74">
        <f t="shared" si="17"/>
        <v>0</v>
      </c>
      <c r="V74" s="74">
        <f t="shared" si="17"/>
        <v>0</v>
      </c>
      <c r="W74" s="74">
        <f t="shared" si="17"/>
        <v>0</v>
      </c>
      <c r="X74" s="74">
        <f t="shared" si="17"/>
        <v>0</v>
      </c>
      <c r="Y74" s="74">
        <f t="shared" si="17"/>
        <v>0</v>
      </c>
      <c r="Z74" s="74">
        <f t="shared" si="17"/>
        <v>0</v>
      </c>
    </row>
    <row r="75" spans="1:27" s="7" customFormat="1" ht="18.75" x14ac:dyDescent="0.25">
      <c r="C75" s="30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72"/>
      <c r="T75" s="72"/>
      <c r="U75" s="38"/>
      <c r="V75" s="38"/>
      <c r="W75" s="38"/>
      <c r="X75" s="38"/>
      <c r="Y75" s="38"/>
      <c r="Z75" s="38"/>
    </row>
    <row r="76" spans="1:27" s="7" customFormat="1" ht="18.75" x14ac:dyDescent="0.25">
      <c r="C76" s="30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72"/>
      <c r="T76" s="72"/>
      <c r="U76" s="38"/>
      <c r="V76" s="38"/>
      <c r="W76" s="38"/>
      <c r="X76" s="38"/>
      <c r="Y76" s="38"/>
      <c r="Z76" s="38"/>
    </row>
    <row r="77" spans="1:27" s="7" customFormat="1" x14ac:dyDescent="0.25"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72"/>
      <c r="T77" s="72"/>
      <c r="U77" s="38"/>
      <c r="V77" s="38"/>
      <c r="W77" s="38"/>
      <c r="X77" s="38"/>
      <c r="Y77" s="38"/>
      <c r="Z77" s="38"/>
    </row>
    <row r="78" spans="1:27" s="7" customFormat="1" x14ac:dyDescent="0.25"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72"/>
      <c r="T78" s="72"/>
      <c r="U78" s="38"/>
      <c r="V78" s="38"/>
      <c r="W78" s="38"/>
      <c r="X78" s="38"/>
      <c r="Y78" s="38"/>
      <c r="Z78" s="38"/>
    </row>
    <row r="79" spans="1:27" s="7" customFormat="1" x14ac:dyDescent="0.25"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72"/>
      <c r="T79" s="72"/>
      <c r="U79" s="38"/>
      <c r="V79" s="38"/>
      <c r="W79" s="38"/>
      <c r="X79" s="38"/>
      <c r="Y79" s="38"/>
      <c r="Z79" s="38"/>
    </row>
  </sheetData>
  <mergeCells count="35">
    <mergeCell ref="A71:A72"/>
    <mergeCell ref="Y3:Z3"/>
    <mergeCell ref="A1:Z1"/>
    <mergeCell ref="A3:A4"/>
    <mergeCell ref="B3:B4"/>
    <mergeCell ref="C3:C4"/>
    <mergeCell ref="D3:D4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A5:Z5"/>
    <mergeCell ref="A6:A7"/>
    <mergeCell ref="A9:A12"/>
    <mergeCell ref="A14:A15"/>
    <mergeCell ref="A21:Z21"/>
    <mergeCell ref="A64:Z64"/>
    <mergeCell ref="A70:Z70"/>
    <mergeCell ref="A17:A18"/>
    <mergeCell ref="A22:A24"/>
    <mergeCell ref="A36:A38"/>
    <mergeCell ref="A41:Z41"/>
    <mergeCell ref="A42:A43"/>
    <mergeCell ref="A45:A46"/>
    <mergeCell ref="A49:Z49"/>
    <mergeCell ref="A52:Z52"/>
    <mergeCell ref="A25:A26"/>
    <mergeCell ref="A29:Z29"/>
    <mergeCell ref="A32:A34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сведения численности 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2026-02-06T08:12:23Z</dcterms:modified>
</cp:coreProperties>
</file>